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mc:AlternateContent xmlns:mc="http://schemas.openxmlformats.org/markup-compatibility/2006">
    <mc:Choice Requires="x15">
      <x15ac:absPath xmlns:x15ac="http://schemas.microsoft.com/office/spreadsheetml/2010/11/ac" url="S:\n\nme\EEG-Team\02_VNB_Hochwälzung\06_Jahresabrechnungen\Jahr_2021\5 - BNetzA und Veröffentlichung\Finale Dateien zur Veröffentlichung\TransnetBW Homepage\"/>
    </mc:Choice>
  </mc:AlternateContent>
  <xr:revisionPtr revIDLastSave="0" documentId="13_ncr:1_{BD035085-D319-45E9-AA57-5A9A96043B2F}" xr6:coauthVersionLast="47" xr6:coauthVersionMax="47" xr10:uidLastSave="{00000000-0000-0000-0000-000000000000}"/>
  <bookViews>
    <workbookView xWindow="-120" yWindow="-120" windowWidth="38640" windowHeight="21240" xr2:uid="{00000000-000D-0000-FFFF-FFFF00000000}"/>
  </bookViews>
  <sheets>
    <sheet name="Overview" sheetId="1" r:id="rId1"/>
    <sheet name="Feed-in of renewable energy" sheetId="2" r:id="rId2"/>
    <sheet name="Feed-in by energy sources" sheetId="3" r:id="rId3"/>
    <sheet name="Market premium model" sheetId="4" r:id="rId4"/>
    <sheet name="Tenant electricity surcharge" sheetId="11" r:id="rId5"/>
    <sheet name="Flexibility funding" sheetId="5" r:id="rId6"/>
    <sheet name="Municipal participation" sheetId="12" r:id="rId7"/>
    <sheet name="Avoided grid use charges" sheetId="6" r:id="rId8"/>
    <sheet name="Feed-in subs.corrections" sheetId="7" r:id="rId9"/>
    <sheet name="EEG levy overview" sheetId="10" r:id="rId10"/>
    <sheet name="EEG levy" sheetId="8" r:id="rId11"/>
    <sheet name="EEG levy corrections" sheetId="9" r:id="rId12"/>
  </sheets>
  <calcPr calcId="191029"/>
  <customWorkbookViews>
    <customWorkbookView name="Ortlieb Felicitas - Persönliche Ansicht" guid="{081D88C9-6065-440D-B192-BCFDA813C1F0}" mergeInterval="0" personalView="1" xWindow="81" yWindow="477" windowWidth="1920" windowHeight="1029"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 r="C8" i="2"/>
  <c r="C8" i="1"/>
  <c r="C10" i="1" s="1"/>
  <c r="B6" i="12"/>
  <c r="B10" i="2"/>
  <c r="B10" i="1"/>
  <c r="E9" i="1" l="1"/>
  <c r="E8" i="1"/>
  <c r="E7" i="1"/>
  <c r="E6" i="1"/>
  <c r="E5" i="1"/>
  <c r="D55" i="9"/>
  <c r="C55" i="9"/>
  <c r="D27" i="9"/>
  <c r="C27" i="9"/>
  <c r="B10" i="10"/>
  <c r="B9" i="10"/>
  <c r="C8" i="10"/>
  <c r="G8" i="1" s="1"/>
  <c r="B8" i="10"/>
  <c r="F8" i="1" s="1"/>
  <c r="C46" i="8"/>
  <c r="B46" i="8"/>
  <c r="C10" i="7"/>
  <c r="B10" i="7"/>
  <c r="B10" i="3"/>
  <c r="C10" i="3"/>
  <c r="B8" i="6"/>
  <c r="C9" i="2" s="1"/>
  <c r="D10" i="4"/>
  <c r="C10" i="4"/>
  <c r="B10" i="4"/>
  <c r="B12" i="1"/>
  <c r="B13" i="1"/>
  <c r="B14" i="1"/>
  <c r="B15" i="1"/>
  <c r="B5" i="1"/>
  <c r="B6" i="1"/>
  <c r="B7" i="1"/>
  <c r="B9" i="1"/>
  <c r="E10" i="1" l="1"/>
  <c r="E11" i="1"/>
  <c r="E12" i="1"/>
  <c r="E13" i="1"/>
  <c r="E14" i="1"/>
  <c r="E15" i="1"/>
  <c r="F15" i="1"/>
  <c r="G15" i="1"/>
  <c r="E4" i="1"/>
  <c r="E6" i="9"/>
  <c r="D6" i="9"/>
  <c r="C6" i="9"/>
  <c r="B6" i="9"/>
  <c r="C14" i="10"/>
  <c r="G14" i="1" s="1"/>
  <c r="B14" i="10"/>
  <c r="F14" i="1" s="1"/>
  <c r="C9" i="10"/>
  <c r="G9" i="1" s="1"/>
  <c r="F9" i="1"/>
  <c r="C6" i="10"/>
  <c r="G6" i="1" s="1"/>
  <c r="B5" i="10"/>
  <c r="F5" i="1" s="1"/>
  <c r="C37" i="8"/>
  <c r="B37" i="8"/>
  <c r="C26" i="8"/>
  <c r="C11" i="10" s="1"/>
  <c r="G11" i="1" s="1"/>
  <c r="B26" i="8"/>
  <c r="B11" i="10" s="1"/>
  <c r="F11" i="1" s="1"/>
  <c r="C22" i="8"/>
  <c r="B22" i="8"/>
  <c r="C13" i="8"/>
  <c r="C12" i="10" s="1"/>
  <c r="G12" i="1" s="1"/>
  <c r="B13" i="8"/>
  <c r="B12" i="10" s="1"/>
  <c r="F12" i="1" s="1"/>
  <c r="A13" i="1" l="1"/>
  <c r="C13" i="2"/>
  <c r="C13" i="1" s="1"/>
  <c r="C13" i="10" l="1"/>
  <c r="G13" i="1" s="1"/>
  <c r="C10" i="10" l="1"/>
  <c r="G10" i="1" s="1"/>
  <c r="C7" i="10"/>
  <c r="G7" i="1" s="1"/>
  <c r="C5" i="10"/>
  <c r="G5" i="1" s="1"/>
  <c r="C4" i="10"/>
  <c r="B6" i="10"/>
  <c r="F6" i="1" s="1"/>
  <c r="F10" i="1"/>
  <c r="B7" i="10"/>
  <c r="F7" i="1" s="1"/>
  <c r="B4" i="10"/>
  <c r="F4" i="1" s="1"/>
  <c r="A1" i="1"/>
  <c r="A2" i="1"/>
  <c r="B3" i="1"/>
  <c r="C3" i="1"/>
  <c r="A4" i="1"/>
  <c r="A5" i="1"/>
  <c r="A6" i="1"/>
  <c r="A7" i="1"/>
  <c r="A9" i="1"/>
  <c r="A10" i="1"/>
  <c r="A11" i="1"/>
  <c r="A12" i="1"/>
  <c r="A14" i="1"/>
  <c r="A15" i="1"/>
  <c r="A16" i="1"/>
  <c r="C15" i="2"/>
  <c r="C15" i="1" s="1"/>
  <c r="C14" i="2"/>
  <c r="C14" i="1" s="1"/>
  <c r="C12" i="2"/>
  <c r="C12" i="1" s="1"/>
  <c r="C11" i="2"/>
  <c r="C11" i="1" s="1"/>
  <c r="B11" i="2"/>
  <c r="C9" i="1"/>
  <c r="C7" i="2"/>
  <c r="C7" i="1" s="1"/>
  <c r="C16" i="10" l="1"/>
  <c r="G4" i="1"/>
  <c r="G16" i="1" s="1"/>
  <c r="B11" i="1"/>
  <c r="C6" i="2"/>
  <c r="C6" i="1" s="1"/>
  <c r="C5" i="2"/>
  <c r="C5" i="1" s="1"/>
  <c r="C4" i="2"/>
  <c r="B4" i="2"/>
  <c r="B16" i="2" s="1"/>
  <c r="C16" i="2" l="1"/>
  <c r="B4" i="1"/>
  <c r="B16" i="1" s="1"/>
  <c r="C4" i="1"/>
  <c r="B13" i="10"/>
  <c r="F13" i="1" s="1"/>
  <c r="F16" i="1" s="1"/>
  <c r="C41" i="8"/>
  <c r="B41" i="8"/>
  <c r="C8" i="8"/>
  <c r="B8" i="8"/>
  <c r="C16" i="1" l="1"/>
  <c r="B16" i="10"/>
</calcChain>
</file>

<file path=xl/sharedStrings.xml><?xml version="1.0" encoding="utf-8"?>
<sst xmlns="http://schemas.openxmlformats.org/spreadsheetml/2006/main" count="212" uniqueCount="127">
  <si>
    <t>Hydropower</t>
  </si>
  <si>
    <t>Landfill / sewage treatment /mine gas</t>
  </si>
  <si>
    <t>Biomass</t>
  </si>
  <si>
    <t>Geothermal energy</t>
  </si>
  <si>
    <t>Wind energy – onshore</t>
  </si>
  <si>
    <t>Solar radiation</t>
  </si>
  <si>
    <t>Total</t>
  </si>
  <si>
    <t>Energy Source</t>
  </si>
  <si>
    <t>Quantity (kWh)</t>
  </si>
  <si>
    <t>Remuneration (EUR)</t>
  </si>
  <si>
    <t>Apportionment of the received renewable energy feed-in</t>
  </si>
  <si>
    <t>Feed-in of renewable energy</t>
  </si>
  <si>
    <t>Directly sold electricity and premium payments</t>
  </si>
  <si>
    <t>Quantity pursuant to market premium model (kWh)</t>
  </si>
  <si>
    <t>Market premium (EUR)</t>
  </si>
  <si>
    <t>Landfill / sewage treatment / mine gas</t>
  </si>
  <si>
    <t>Wind energy - onshore</t>
  </si>
  <si>
    <t>Energy source</t>
  </si>
  <si>
    <t>Flexibility supplements/premiums</t>
  </si>
  <si>
    <t>Flexibility supplements and flexibility premiums</t>
  </si>
  <si>
    <t>Total avoided grid use charges (EUR)</t>
  </si>
  <si>
    <t>Avoided grid use charges</t>
  </si>
  <si>
    <t>Subsequent corrections</t>
  </si>
  <si>
    <t>Overview</t>
  </si>
  <si>
    <t>Quantity pursuant to other direct selling (kWh)</t>
  </si>
  <si>
    <t>Payment (EUR)</t>
  </si>
  <si>
    <t>Remuneratiorn of feed-in</t>
  </si>
  <si>
    <t>EEG levy (EUR)</t>
  </si>
  <si>
    <t>EEG levy</t>
  </si>
  <si>
    <t>Subsequent corrections for the EEG levy for self-supply</t>
  </si>
  <si>
    <t>EEG-assessable energy quantity (kWh)</t>
  </si>
  <si>
    <t>Corrections for the years after 2010</t>
  </si>
  <si>
    <t>Corrections for the years before 2010</t>
  </si>
  <si>
    <t>Subsequent corrections of the EEG levy self-supply</t>
  </si>
  <si>
    <t>Change of EEG-assessable electricity quantity (kWh)</t>
  </si>
  <si>
    <t>Change of EEG levy (EUR)</t>
  </si>
  <si>
    <t>Electricity quantity purchased (kWh)</t>
  </si>
  <si>
    <t>Tenant electricity surcharge</t>
  </si>
  <si>
    <t>EUR</t>
  </si>
  <si>
    <t>Interests paid by self-suppliers</t>
  </si>
  <si>
    <t xml:space="preserve">Total </t>
  </si>
  <si>
    <t>Gesamt</t>
  </si>
  <si>
    <t>Reduction of the EEG levy for energy stores</t>
  </si>
  <si>
    <t>Offsetting amount  (EUR)</t>
  </si>
  <si>
    <t>Received payments (EUR)</t>
  </si>
  <si>
    <t>Type of EEG levy</t>
  </si>
  <si>
    <t>Received sanction payments (EUR)</t>
  </si>
  <si>
    <t>EEG-assessable electricity quantity in TransnetBW's control area</t>
  </si>
  <si>
    <t>EEG-assessable electricity quantity (kWh)</t>
  </si>
  <si>
    <t>Quantitiy of electricity subject to sanctions (kWh)</t>
  </si>
  <si>
    <t>Received payments for recent yearse(EUR)</t>
  </si>
  <si>
    <t>Received interests</t>
  </si>
  <si>
    <t>+ Market premium model</t>
  </si>
  <si>
    <t>+ Tenant electricity surcharge</t>
  </si>
  <si>
    <t>+ Flexibility funding</t>
  </si>
  <si>
    <t>- Avoided grid use charges</t>
  </si>
  <si>
    <t>Feed-ins</t>
  </si>
  <si>
    <t>Interim result</t>
  </si>
  <si>
    <t>Subsequent corrections of invoiceable electricity quantities and/or EEG-surcharges for energy suppliers and final consumers</t>
  </si>
  <si>
    <t>Corrections for the year</t>
  </si>
  <si>
    <t xml:space="preserve">+ Market premiums </t>
  </si>
  <si>
    <t>+ Flexibility supplements and flexibility premiums</t>
  </si>
  <si>
    <r>
      <rPr>
        <b/>
        <sz val="11"/>
        <color theme="1"/>
        <rFont val="AvenirNext LT Com Regular"/>
        <family val="2"/>
        <scheme val="minor"/>
      </rPr>
      <t xml:space="preserve">35% of the EEG levy: </t>
    </r>
    <r>
      <rPr>
        <sz val="11"/>
        <color theme="1"/>
        <rFont val="AvenirNext LT Com Regular"/>
        <family val="2"/>
        <scheme val="minor"/>
      </rPr>
      <t>EEG levy pursuant to Section 61 (1) sentence 1 Nr. 1 EEG 2014</t>
    </r>
  </si>
  <si>
    <r>
      <rPr>
        <b/>
        <sz val="11"/>
        <color theme="1"/>
        <rFont val="AvenirNext LT Com Regular"/>
        <family val="2"/>
        <scheme val="minor"/>
      </rPr>
      <t>40% of the EEG levy:</t>
    </r>
    <r>
      <rPr>
        <sz val="11"/>
        <color theme="1"/>
        <rFont val="AvenirNext LT Com Regular"/>
        <family val="2"/>
        <scheme val="minor"/>
      </rPr>
      <t xml:space="preserve"> EEG levy pursuant to Section 61b EEG legislation 2017 </t>
    </r>
  </si>
  <si>
    <r>
      <rPr>
        <b/>
        <sz val="11"/>
        <color theme="1"/>
        <rFont val="AvenirNext LT Com Regular"/>
        <family val="2"/>
        <scheme val="minor"/>
      </rPr>
      <t xml:space="preserve">100% of the EEG levy: </t>
    </r>
    <r>
      <rPr>
        <sz val="11"/>
        <color theme="1"/>
        <rFont val="AvenirNext LT Com Regular"/>
        <family val="2"/>
        <scheme val="minor"/>
      </rPr>
      <t>EEG levy pursuant to 61 (1) EEG 2017 for installations that do not qualify for a waiver or reduction of the EEG-levy according to Sections 61a to 61d EEG legislation 2017 and EEG levy pursuant to 61g (1) EEG legislation 2017</t>
    </r>
  </si>
  <si>
    <r>
      <rPr>
        <b/>
        <sz val="11"/>
        <color theme="1"/>
        <rFont val="AvenirNext LT Com Regular"/>
        <family val="2"/>
        <scheme val="minor"/>
      </rPr>
      <t>20% of the EEG levy due to sanctioning:</t>
    </r>
    <r>
      <rPr>
        <sz val="11"/>
        <color theme="1"/>
        <rFont val="AvenirNext LT Com Regular"/>
        <family val="2"/>
        <scheme val="minor"/>
      </rPr>
      <t xml:space="preserve"> EEG levy pursuant to 61g (2) EEG legislation 2017</t>
    </r>
  </si>
  <si>
    <r>
      <rPr>
        <b/>
        <sz val="11"/>
        <color theme="1"/>
        <rFont val="AvenirNext LT Com Regular"/>
        <family val="2"/>
        <scheme val="minor"/>
      </rPr>
      <t xml:space="preserve"> 40% of the EEG levy: </t>
    </r>
    <r>
      <rPr>
        <sz val="11"/>
        <color theme="1"/>
        <rFont val="AvenirNext LT Com Regular"/>
        <family val="2"/>
        <scheme val="minor"/>
      </rPr>
      <t>EEG levy pursuant to Section 61b EEG legislation 2018</t>
    </r>
  </si>
  <si>
    <r>
      <rPr>
        <b/>
        <sz val="11"/>
        <color theme="1"/>
        <rFont val="AvenirNext LT Com Regular"/>
        <family val="2"/>
        <scheme val="minor"/>
      </rPr>
      <t xml:space="preserve">100% of the EEG levy: </t>
    </r>
    <r>
      <rPr>
        <sz val="11"/>
        <color theme="1"/>
        <rFont val="AvenirNext LT Com Regular"/>
        <family val="2"/>
        <scheme val="minor"/>
      </rPr>
      <t xml:space="preserve">EEG levy pursuant to 61 (1) EEG 2017  for installations that do not qualify for a waiver or reduction of the EEG levy according to Sections 61a to 61d EEG legislation 2018 and EEG levy pursuant to 61i (1) EEG legislation 2018 </t>
    </r>
  </si>
  <si>
    <r>
      <rPr>
        <b/>
        <sz val="11"/>
        <color theme="1"/>
        <rFont val="AvenirNext LT Com Regular"/>
        <family val="2"/>
        <scheme val="minor"/>
      </rPr>
      <t xml:space="preserve"> 20% of the EEG levy due to sanctioning: </t>
    </r>
    <r>
      <rPr>
        <sz val="11"/>
        <color theme="1"/>
        <rFont val="AvenirNext LT Com Regular"/>
        <family val="2"/>
        <scheme val="minor"/>
      </rPr>
      <t>EEG levy pursuant to 61i (2) EEG legislation 2018</t>
    </r>
  </si>
  <si>
    <r>
      <rPr>
        <b/>
        <sz val="11"/>
        <color theme="1"/>
        <rFont val="AvenirNext LT Com Regular"/>
        <family val="2"/>
        <scheme val="minor"/>
      </rPr>
      <t xml:space="preserve">40% of the EEG levy: </t>
    </r>
    <r>
      <rPr>
        <sz val="11"/>
        <color theme="1"/>
        <rFont val="AvenirNext LT Com Regular"/>
        <family val="2"/>
        <scheme val="minor"/>
      </rPr>
      <t>EEG levy pursuant to Section 61b EEG legislation 2019</t>
    </r>
  </si>
  <si>
    <r>
      <rPr>
        <b/>
        <sz val="11"/>
        <color theme="1"/>
        <rFont val="AvenirNext LT Com Regular"/>
        <family val="2"/>
        <scheme val="minor"/>
      </rPr>
      <t xml:space="preserve">20% of the EEG levy: </t>
    </r>
    <r>
      <rPr>
        <sz val="11"/>
        <color theme="1"/>
        <rFont val="AvenirNext LT Com Regular"/>
        <family val="2"/>
        <scheme val="minor"/>
      </rPr>
      <t xml:space="preserve">EEG levy pursuant to Section 61g (1) or (2) EEG 2017 (renewal or replacement of existing installations) </t>
    </r>
  </si>
  <si>
    <r>
      <rPr>
        <b/>
        <sz val="11"/>
        <color theme="1"/>
        <rFont val="AvenirNext LT Com Regular"/>
        <family val="2"/>
        <scheme val="minor"/>
      </rPr>
      <t xml:space="preserve">100% of the EEG levy: </t>
    </r>
    <r>
      <rPr>
        <sz val="11"/>
        <color theme="1"/>
        <rFont val="AvenirNext LT Com Regular"/>
        <family val="2"/>
        <scheme val="minor"/>
      </rPr>
      <t>EEG levy pursuant to 61 (1) EEG 2017  for installations that do not qualify for a waiver or reduction of the EEG levy according to Sections 61a to 61d EEG legislation 2019 and EEG levy pursuant to 61i (1) EEG legislation 2019</t>
    </r>
  </si>
  <si>
    <r>
      <rPr>
        <b/>
        <sz val="11"/>
        <color theme="1"/>
        <rFont val="AvenirNext LT Com Regular"/>
        <family val="2"/>
        <scheme val="minor"/>
      </rPr>
      <t xml:space="preserve">20% of the EEG levy due to sanctioning: </t>
    </r>
    <r>
      <rPr>
        <sz val="11"/>
        <color theme="1"/>
        <rFont val="AvenirNext LT Com Regular"/>
        <family val="2"/>
        <scheme val="minor"/>
      </rPr>
      <t>EEG levy pursuant to 61i (2) EEG legislation 2019</t>
    </r>
  </si>
  <si>
    <r>
      <rPr>
        <b/>
        <sz val="11"/>
        <color theme="1"/>
        <rFont val="AvenirNext LT Com Regular"/>
        <family val="2"/>
        <scheme val="minor"/>
      </rPr>
      <t xml:space="preserve">100% of the EEG levy: </t>
    </r>
    <r>
      <rPr>
        <sz val="11"/>
        <color theme="1"/>
        <rFont val="AvenirNext LT Com Regular"/>
        <family val="2"/>
        <scheme val="minor"/>
      </rPr>
      <t>EEG levy pursuant to Section 61 (1) sentence 2 EEG 2014</t>
    </r>
  </si>
  <si>
    <r>
      <rPr>
        <b/>
        <sz val="11"/>
        <color theme="1"/>
        <rFont val="AvenirNext LT Com Regular"/>
        <family val="2"/>
        <scheme val="minor"/>
      </rPr>
      <t xml:space="preserve">30% of the EEG levy: </t>
    </r>
    <r>
      <rPr>
        <sz val="11"/>
        <color theme="1"/>
        <rFont val="AvenirNext LT Com Regular"/>
        <family val="2"/>
        <scheme val="minor"/>
      </rPr>
      <t>EEG levy pursuant to Section 61 (1) sentence 1 Nr. 1 EEG 2014</t>
    </r>
  </si>
  <si>
    <r>
      <rPr>
        <b/>
        <sz val="11"/>
        <color theme="1"/>
        <rFont val="AvenirNext LT Com Regular"/>
        <family val="2"/>
        <scheme val="minor"/>
      </rPr>
      <t xml:space="preserve">40% of the EEG levy: </t>
    </r>
    <r>
      <rPr>
        <sz val="11"/>
        <color theme="1"/>
        <rFont val="AvenirNext LT Com Regular"/>
        <family val="2"/>
        <scheme val="minor"/>
      </rPr>
      <t>EEG levy pursuant to Section 61b EEG 2017 legislation 2017</t>
    </r>
  </si>
  <si>
    <r>
      <rPr>
        <b/>
        <sz val="11"/>
        <color theme="1"/>
        <rFont val="AvenirNext LT Com Regular"/>
        <family val="2"/>
        <scheme val="minor"/>
      </rPr>
      <t xml:space="preserve">100% of the EEG levy: </t>
    </r>
    <r>
      <rPr>
        <sz val="11"/>
        <color theme="1"/>
        <rFont val="AvenirNext LT Com Regular"/>
        <family val="2"/>
        <scheme val="minor"/>
      </rPr>
      <t>EEG levy pursuant to 61 (1) EEG 2017 for installations that do not qualify for a waiver or reduction of the EEG levy according to Sections 61a to 61d EEG legislation 2017 and EEG levy pursuant to 61i (1) EEG legislation 2017</t>
    </r>
  </si>
  <si>
    <r>
      <rPr>
        <b/>
        <sz val="11"/>
        <color theme="1"/>
        <rFont val="AvenirNext LT Com Regular"/>
        <family val="2"/>
        <scheme val="minor"/>
      </rPr>
      <t xml:space="preserve">20% of the EEG levy due to sanctioning: </t>
    </r>
    <r>
      <rPr>
        <sz val="11"/>
        <color theme="1"/>
        <rFont val="AvenirNext LT Com Regular"/>
        <family val="2"/>
        <scheme val="minor"/>
      </rPr>
      <t>EEG levy pursuant to 61g (2) EEG 2017 legislation 2017</t>
    </r>
  </si>
  <si>
    <r>
      <rPr>
        <b/>
        <sz val="11"/>
        <color theme="1"/>
        <rFont val="AvenirNext LT Com Regular"/>
        <family val="2"/>
        <scheme val="minor"/>
      </rPr>
      <t xml:space="preserve">40% of the EEG levy: </t>
    </r>
    <r>
      <rPr>
        <sz val="11"/>
        <color theme="1"/>
        <rFont val="AvenirNext LT Com Regular"/>
        <family val="2"/>
        <scheme val="minor"/>
      </rPr>
      <t>EEG levy pursuant to Section 61b EEG 2017 legislation 2018</t>
    </r>
  </si>
  <si>
    <r>
      <rPr>
        <b/>
        <sz val="11"/>
        <color theme="1"/>
        <rFont val="AvenirNext LT Com Regular"/>
        <family val="2"/>
        <scheme val="minor"/>
      </rPr>
      <t xml:space="preserve"> 20% of the EEG levy: </t>
    </r>
    <r>
      <rPr>
        <sz val="11"/>
        <color theme="1"/>
        <rFont val="AvenirNext LT Com Regular"/>
        <family val="2"/>
        <scheme val="minor"/>
      </rPr>
      <t>EEG levy pursuant to Section 61g (1) or (2) EEG 2017 (renewal or replacement of existing installations)</t>
    </r>
  </si>
  <si>
    <r>
      <rPr>
        <b/>
        <sz val="11"/>
        <color theme="1"/>
        <rFont val="AvenirNext LT Com Regular"/>
        <family val="2"/>
        <scheme val="minor"/>
      </rPr>
      <t xml:space="preserve">100% of the EEG levy: </t>
    </r>
    <r>
      <rPr>
        <sz val="11"/>
        <color theme="1"/>
        <rFont val="AvenirNext LT Com Regular"/>
        <family val="2"/>
        <scheme val="minor"/>
      </rPr>
      <t>EEG levy pursuant to 61 (1) EEG 2017 for installations that do not qualify for a waiver or reduction of the EEG levy according to Sections 61a to 61g EEG 2017 legislation 2018 and EEG levy pursuant to 61i (1) EEG 2017 legislation 2018</t>
    </r>
  </si>
  <si>
    <r>
      <rPr>
        <b/>
        <sz val="11"/>
        <color theme="1"/>
        <rFont val="AvenirNext LT Com Regular"/>
        <family val="2"/>
        <scheme val="minor"/>
      </rPr>
      <t xml:space="preserve">20% of the EEG levy: </t>
    </r>
    <r>
      <rPr>
        <sz val="11"/>
        <color theme="1"/>
        <rFont val="AvenirNext LT Com Regular"/>
        <family val="2"/>
        <scheme val="minor"/>
      </rPr>
      <t>EEG levy pursuant to Section 61g (1) or (2) EEG 2017 (renewal or replacement of existing installations)</t>
    </r>
  </si>
  <si>
    <t>Subsequent corrections pursuant to Section 62 (1) EEG 2021</t>
  </si>
  <si>
    <t>+ Subsequent correction pursuant to Section 62 EEG 2021 - Remuneration of feed-in</t>
  </si>
  <si>
    <t>+ Subsequent correction pursuant to Section 62 EEG 2021 - Market premium model</t>
  </si>
  <si>
    <t>+ Subsequent correction pursuant to Section 62 EEG 2021 - Tenant electricity surcharge</t>
  </si>
  <si>
    <t>- Subsequent corrections pursuant to Section 62 EEG 2021 - Avoided grid use charges</t>
  </si>
  <si>
    <t>+ Subsequent correction pursuant to Section 62 EEG 2021 - Flexibility funding</t>
  </si>
  <si>
    <t>EEG levy for self-supply where the responsibility is taken on by distribution grid operators</t>
  </si>
  <si>
    <t>EEG levy for self-supply where the responsibility is taken on by the TSOs</t>
  </si>
  <si>
    <r>
      <rPr>
        <b/>
        <sz val="11"/>
        <color theme="1"/>
        <rFont val="AvenirNext LT Com Regular"/>
        <family val="2"/>
        <scheme val="minor"/>
      </rPr>
      <t xml:space="preserve">100 % of the EEG levy: </t>
    </r>
    <r>
      <rPr>
        <sz val="11"/>
        <color theme="1"/>
        <rFont val="AvenirNext LT Com Regular"/>
        <family val="2"/>
        <scheme val="minor"/>
      </rPr>
      <t>EEG levy pursuant to Section 61 (1) sentence 2 EEG 2014</t>
    </r>
  </si>
  <si>
    <r>
      <rPr>
        <b/>
        <sz val="11"/>
        <color theme="1"/>
        <rFont val="AvenirNext LT Com Regular"/>
        <family val="2"/>
        <scheme val="minor"/>
      </rPr>
      <t xml:space="preserve">20% of the EEG levy due to sanctioning: </t>
    </r>
    <r>
      <rPr>
        <sz val="11"/>
        <color theme="1"/>
        <rFont val="AvenirNext LT Com Regular"/>
        <family val="2"/>
        <scheme val="minor"/>
      </rPr>
      <t>EEG levy pursuant to 61g (2) EEG 2017 legislation 2018</t>
    </r>
  </si>
  <si>
    <r>
      <rPr>
        <b/>
        <sz val="11"/>
        <color theme="1"/>
        <rFont val="AvenirNext LT Com Regular"/>
        <family val="2"/>
        <scheme val="minor"/>
      </rPr>
      <t xml:space="preserve">20% of the EEG levy due to sanctioning: </t>
    </r>
    <r>
      <rPr>
        <sz val="11"/>
        <color theme="1"/>
        <rFont val="AvenirNext LT Com Regular"/>
        <family val="2"/>
        <scheme val="minor"/>
      </rPr>
      <t>EEG levy pursuant to 61g (2) EEG 2017 legislation 2019</t>
    </r>
  </si>
  <si>
    <r>
      <rPr>
        <b/>
        <sz val="11"/>
        <color theme="1"/>
        <rFont val="AvenirNext LT Com Regular"/>
        <family val="2"/>
        <scheme val="minor"/>
      </rPr>
      <t xml:space="preserve">40% of the EEG levy: </t>
    </r>
    <r>
      <rPr>
        <sz val="11"/>
        <color theme="1"/>
        <rFont val="AvenirNext LT Com Regular"/>
        <family val="2"/>
        <scheme val="minor"/>
      </rPr>
      <t>EEG levy pursuant to Section 61b EEG 2017 legislation 2019</t>
    </r>
  </si>
  <si>
    <r>
      <rPr>
        <b/>
        <sz val="11"/>
        <color theme="1"/>
        <rFont val="AvenirNext LT Com Regular"/>
        <family val="2"/>
        <scheme val="minor"/>
      </rPr>
      <t xml:space="preserve">40% of the EEG levy: </t>
    </r>
    <r>
      <rPr>
        <sz val="11"/>
        <color theme="1"/>
        <rFont val="AvenirNext LT Com Regular"/>
        <family val="2"/>
        <scheme val="minor"/>
      </rPr>
      <t>EEG levy pursuant to Section 61b EEG 2017 legislation 2020</t>
    </r>
  </si>
  <si>
    <r>
      <rPr>
        <b/>
        <sz val="11"/>
        <color theme="1"/>
        <rFont val="AvenirNext LT Com Regular"/>
        <family val="2"/>
        <scheme val="minor"/>
      </rPr>
      <t xml:space="preserve">160% of the EEG levy: </t>
    </r>
    <r>
      <rPr>
        <sz val="11"/>
        <color theme="1"/>
        <rFont val="AvenirNext LT Com Regular"/>
        <family val="2"/>
        <scheme val="minor"/>
      </rPr>
      <t>EEG levy pursuant to 61c (2) EEG legislation 2020</t>
    </r>
  </si>
  <si>
    <r>
      <rPr>
        <b/>
        <sz val="11"/>
        <color theme="1"/>
        <rFont val="AvenirNext LT Com Regular"/>
        <family val="2"/>
        <scheme val="minor"/>
      </rPr>
      <t xml:space="preserve">100% of the EEG levy: </t>
    </r>
    <r>
      <rPr>
        <sz val="11"/>
        <color theme="1"/>
        <rFont val="AvenirNext LT Com Regular"/>
        <family val="2"/>
        <scheme val="minor"/>
      </rPr>
      <t>EEG levy pursuant to 61 (1) EEG 2017 for installations that do not qualify for a waiver or reduction of the EEG levy according to Sections 61a to 61g EEG 2017 legislation 2020 and EEG levy pursuant to 61i (1) EEG 2017 legislation 2020</t>
    </r>
  </si>
  <si>
    <r>
      <rPr>
        <b/>
        <sz val="11"/>
        <color theme="1"/>
        <rFont val="AvenirNext LT Com Regular"/>
        <family val="2"/>
        <scheme val="minor"/>
      </rPr>
      <t xml:space="preserve">100% of the EEG levy: </t>
    </r>
    <r>
      <rPr>
        <sz val="11"/>
        <color theme="1"/>
        <rFont val="AvenirNext LT Com Regular"/>
        <family val="2"/>
        <scheme val="minor"/>
      </rPr>
      <t>EEG levy pursuant to 61 (1) EEG 2017 for installations that do not qualify for a waiver or reduction of the EEG levy according to Sections 61a to 61g EEG 2017 legislation 2019 and EEG levy pursuant to 61i (1) EEG 2017 legislation 2019</t>
    </r>
  </si>
  <si>
    <r>
      <rPr>
        <b/>
        <sz val="11"/>
        <color theme="1"/>
        <rFont val="AvenirNext LT Com Regular"/>
        <family val="2"/>
        <scheme val="minor"/>
      </rPr>
      <t xml:space="preserve">20% of the EEG levy due to sanctioning: </t>
    </r>
    <r>
      <rPr>
        <sz val="11"/>
        <color theme="1"/>
        <rFont val="AvenirNext LT Com Regular"/>
        <family val="2"/>
        <scheme val="minor"/>
      </rPr>
      <t>EEG levy pursuant to 61g (2) EEG 2021</t>
    </r>
  </si>
  <si>
    <t>Subsequent corrections of assessable electricity quantitiy and EEG levy for energy suppliers and final consumers pursuant to Section 62 (2) EEG 2021</t>
  </si>
  <si>
    <t>Interests paid by self-suppliers pursuant to Section 61i (4) in conjunction with Section 60 (3) EEG 2021</t>
  </si>
  <si>
    <t>Subsequent corrections of the EEG levy for self-supply pursuant to 61 (3) in conjunction with Section 62 (2) EEG 2021</t>
  </si>
  <si>
    <t>Invoiceable electricity quantities and/or EEG-surcharge pursuant to Sections 60 (1) and 61 (1) EEG 2021</t>
  </si>
  <si>
    <t>EEG-surcharge pursuant to Section 64 EEG 2017 / Section 103 (4) EEG 2017 or Section 64a EEG 2021</t>
  </si>
  <si>
    <t>EEG levy pusuant to Section 65 EEG 2017 oder Section 65b EEG 2021</t>
  </si>
  <si>
    <t xml:space="preserve">EEG levy for self-supply with 40 % EEG levy </t>
  </si>
  <si>
    <t xml:space="preserve">EEG levy for self-supply with 160 % EEG levy </t>
  </si>
  <si>
    <t>EEG levy for self-supply with 20 % EEG levy</t>
  </si>
  <si>
    <t>EEG levy for self supply and other, self-generated final consumption with 100 % EEG levy</t>
  </si>
  <si>
    <t>Payment of sanctions persuant to 61i (2) EEG 2021</t>
  </si>
  <si>
    <t>Offsetting amount pursuant to Section 61l EEG 2021</t>
  </si>
  <si>
    <t>electricity supplied to final consumers by electricity suppliers pursuant to Section 60 (1) EEG 2021 (full EEG levy)</t>
  </si>
  <si>
    <t>self-consumed electricity quantities that were neither supplied by energy suppliers nor self-supplied pusuant to Section 61 (1) Nr 2 EEG 2021 (full EEG levy)</t>
  </si>
  <si>
    <t>EEG levy pursuant to Section 65 EEG 2017 or Section 65b EEG 2021</t>
  </si>
  <si>
    <t>Section 61l (1) EEG 2021 (electricity consumed by an electrical, chemical, mechanical or physical energy store during loading)</t>
  </si>
  <si>
    <t>Section 61l (2)  EEG 2021 (electricity consumed to generate storage gas)</t>
  </si>
  <si>
    <r>
      <rPr>
        <b/>
        <sz val="11"/>
        <color theme="1"/>
        <rFont val="AvenirNext LT Com Regular"/>
        <family val="2"/>
        <scheme val="minor"/>
      </rPr>
      <t>40 % of the EEG levy</t>
    </r>
    <r>
      <rPr>
        <sz val="11"/>
        <color theme="1"/>
        <rFont val="AvenirNext LT Com Regular"/>
        <family val="2"/>
        <scheme val="minor"/>
      </rPr>
      <t>: EEG levy pursuant to Section 61b and 61c EEG 2021</t>
    </r>
  </si>
  <si>
    <r>
      <rPr>
        <b/>
        <sz val="11"/>
        <color theme="1"/>
        <rFont val="AvenirNext LT Com Regular"/>
        <family val="2"/>
        <scheme val="minor"/>
      </rPr>
      <t>160 % of the EEG levy</t>
    </r>
    <r>
      <rPr>
        <sz val="11"/>
        <color theme="1"/>
        <rFont val="AvenirNext LT Com Regular"/>
        <family val="2"/>
        <scheme val="minor"/>
      </rPr>
      <t>: EEG levy pursuant to Section 61c (2) EEG 2021</t>
    </r>
  </si>
  <si>
    <r>
      <rPr>
        <b/>
        <sz val="11"/>
        <color theme="1"/>
        <rFont val="AvenirNext LT Com Regular"/>
        <family val="2"/>
        <scheme val="minor"/>
      </rPr>
      <t xml:space="preserve">20 % of the EEG levy:
</t>
    </r>
    <r>
      <rPr>
        <sz val="11"/>
        <color theme="1"/>
        <rFont val="AvenirNext LT Com Regular"/>
        <family val="2"/>
        <scheme val="minor"/>
      </rPr>
      <t>- EEG levy pursuant to 61g (1) and (2) EEG 2021 (renewal or replacement of existing installations)</t>
    </r>
  </si>
  <si>
    <r>
      <rPr>
        <b/>
        <sz val="11"/>
        <color theme="1"/>
        <rFont val="AvenirNext LT Com Regular"/>
        <family val="2"/>
        <scheme val="minor"/>
      </rPr>
      <t xml:space="preserve">100 % of the EEG levy:
</t>
    </r>
    <r>
      <rPr>
        <sz val="11"/>
        <color theme="1"/>
        <rFont val="AvenirNext LT Com Regular"/>
        <family val="2"/>
        <scheme val="minor"/>
      </rPr>
      <t>- EEG levy pursuant to 61 (1) EEG 2021 for energy that does not qualify for a waiver or reduction of the EEG-levy according to Sections 61a to 61g EEG 2021
- EEG levy pursuant to 61i (1) EEG 2021</t>
    </r>
  </si>
  <si>
    <r>
      <rPr>
        <b/>
        <sz val="11"/>
        <color theme="1"/>
        <rFont val="AvenirNext LT Com Regular"/>
        <family val="2"/>
        <scheme val="minor"/>
      </rPr>
      <t>Increase of the EEG levy by 20 %</t>
    </r>
    <r>
      <rPr>
        <sz val="11"/>
        <color theme="1"/>
        <rFont val="AvenirNext LT Com Regular"/>
        <family val="2"/>
        <scheme val="minor"/>
      </rPr>
      <t xml:space="preserve"> (due to sanctioning pursuant to Section 61i (2) in conjunction with Sections 61a to 61g EEG 2021</t>
    </r>
  </si>
  <si>
    <t>EEG-levy pursuant to Section 64 / Section 103 (4) EEG 2017 or Section 64a EEG 2021</t>
  </si>
  <si>
    <t>EEG-levy pursuant to Section 64 EEG 2017 / Section 103 (4) EEG 2017 or Section 64a EEG 2021</t>
  </si>
  <si>
    <t>+ Municipal participation</t>
  </si>
  <si>
    <t>Municipal participation</t>
  </si>
  <si>
    <t>Solar systems</t>
  </si>
  <si>
    <t>Wind turbines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</si>
</sst>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AvenirNext LT Com Regular"/>
      <family val="2"/>
      <scheme val="minor"/>
    </font>
    <font>
      <b/>
      <sz val="11"/>
      <color theme="1"/>
      <name val="AvenirNext LT Com Regular"/>
      <family val="2"/>
      <scheme val="minor"/>
    </font>
    <font>
      <b/>
      <sz val="18"/>
      <color theme="1"/>
      <name val="Arial"/>
      <family val="2"/>
    </font>
    <font>
      <sz val="11"/>
      <name val="AvenirNext LT Com Regular"/>
      <family val="2"/>
      <scheme val="minor"/>
    </font>
    <font>
      <b/>
      <sz val="11"/>
      <name val="AvenirNext LT Com Regular"/>
      <family val="2"/>
      <scheme val="minor"/>
    </font>
    <font>
      <u/>
      <sz val="11"/>
      <color theme="10"/>
      <name val="AvenirNext LT Com Regular"/>
      <family val="2"/>
      <scheme val="minor"/>
    </font>
    <font>
      <b/>
      <sz val="11"/>
      <color theme="1"/>
      <name val="Arial"/>
      <family val="2"/>
    </font>
    <font>
      <sz val="10.5"/>
      <color rgb="FF6F6F6F"/>
      <name val="AvenirNextLTW01-Regular"/>
    </font>
    <font>
      <sz val="12"/>
      <color rgb="FF222222"/>
      <name val="Arial"/>
      <family val="2"/>
    </font>
    <font>
      <sz val="11"/>
      <color theme="10"/>
      <name val="AvenirNext LT Com Regular"/>
      <family val="2"/>
      <scheme val="minor"/>
    </font>
    <font>
      <b/>
      <u/>
      <sz val="12"/>
      <color theme="10"/>
      <name val="AvenirNext LT Com Regular"/>
      <family val="2"/>
      <scheme val="minor"/>
    </font>
  </fonts>
  <fills count="5">
    <fill>
      <patternFill patternType="none"/>
    </fill>
    <fill>
      <patternFill patternType="gray125"/>
    </fill>
    <fill>
      <patternFill patternType="solid">
        <fgColor theme="9"/>
        <bgColor indexed="64"/>
      </patternFill>
    </fill>
    <fill>
      <patternFill patternType="solid">
        <fgColor theme="9" tint="-0.249977111117893"/>
        <bgColor indexed="64"/>
      </patternFill>
    </fill>
    <fill>
      <patternFill patternType="solid">
        <fgColor theme="5"/>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4">
    <xf numFmtId="0" fontId="0" fillId="0" borderId="0" xfId="0"/>
    <xf numFmtId="0" fontId="2" fillId="0" borderId="0" xfId="0" applyFont="1"/>
    <xf numFmtId="0" fontId="1" fillId="3" borderId="4" xfId="0" applyFont="1" applyFill="1" applyBorder="1"/>
    <xf numFmtId="0" fontId="0" fillId="0" borderId="4" xfId="0" applyBorder="1"/>
    <xf numFmtId="0" fontId="0" fillId="0" borderId="5" xfId="0" applyBorder="1"/>
    <xf numFmtId="0" fontId="1" fillId="3" borderId="5" xfId="0" applyFont="1" applyFill="1" applyBorder="1"/>
    <xf numFmtId="4" fontId="0" fillId="0" borderId="5" xfId="0" applyNumberFormat="1" applyBorder="1"/>
    <xf numFmtId="0" fontId="0" fillId="0" borderId="0" xfId="0" applyFill="1"/>
    <xf numFmtId="0" fontId="0" fillId="0" borderId="0" xfId="0" applyAlignment="1"/>
    <xf numFmtId="4" fontId="0" fillId="0" borderId="0" xfId="0" applyNumberFormat="1"/>
    <xf numFmtId="0" fontId="0" fillId="0" borderId="0" xfId="0" applyAlignment="1">
      <alignment wrapText="1"/>
    </xf>
    <xf numFmtId="3" fontId="0" fillId="0" borderId="0" xfId="0" applyNumberFormat="1"/>
    <xf numFmtId="0" fontId="0" fillId="0" borderId="4" xfId="0" applyBorder="1" applyAlignment="1">
      <alignment horizontal="left" vertical="center"/>
    </xf>
    <xf numFmtId="4" fontId="0" fillId="0" borderId="5" xfId="0" applyNumberFormat="1" applyBorder="1" applyAlignment="1">
      <alignment horizontal="right" vertical="center"/>
    </xf>
    <xf numFmtId="0" fontId="1" fillId="2" borderId="6" xfId="0" applyFont="1" applyFill="1" applyBorder="1" applyAlignment="1">
      <alignment horizontal="left" vertical="center"/>
    </xf>
    <xf numFmtId="0" fontId="1" fillId="3" borderId="0"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4" xfId="0" applyBorder="1" applyAlignment="1">
      <alignment vertical="center"/>
    </xf>
    <xf numFmtId="0" fontId="1" fillId="3" borderId="0" xfId="0" applyFont="1" applyFill="1" applyBorder="1" applyAlignment="1">
      <alignment vertical="center"/>
    </xf>
    <xf numFmtId="0" fontId="1" fillId="3" borderId="5" xfId="0" applyFont="1" applyFill="1" applyBorder="1" applyAlignment="1">
      <alignment vertical="center"/>
    </xf>
    <xf numFmtId="0" fontId="4" fillId="0" borderId="0" xfId="0" applyFont="1" applyFill="1" applyBorder="1" applyAlignment="1">
      <alignment horizontal="center" vertical="center"/>
    </xf>
    <xf numFmtId="0" fontId="0" fillId="3" borderId="5" xfId="0" applyFill="1" applyBorder="1" applyAlignment="1">
      <alignment vertical="center"/>
    </xf>
    <xf numFmtId="0" fontId="1" fillId="2" borderId="6" xfId="0" applyFont="1" applyFill="1" applyBorder="1" applyAlignment="1">
      <alignment vertical="center"/>
    </xf>
    <xf numFmtId="4" fontId="1" fillId="2" borderId="8" xfId="0" applyNumberFormat="1" applyFont="1" applyFill="1" applyBorder="1" applyAlignment="1">
      <alignment vertical="center"/>
    </xf>
    <xf numFmtId="0" fontId="0" fillId="0" borderId="0" xfId="0" applyAlignment="1">
      <alignment horizontal="left" vertical="center" indent="1"/>
    </xf>
    <xf numFmtId="0" fontId="0" fillId="0" borderId="6" xfId="0" applyBorder="1" applyAlignment="1">
      <alignment vertical="center" wrapText="1"/>
    </xf>
    <xf numFmtId="0" fontId="1" fillId="2" borderId="6" xfId="0" applyFont="1" applyFill="1" applyBorder="1" applyAlignment="1">
      <alignment vertical="center" wrapText="1"/>
    </xf>
    <xf numFmtId="4" fontId="6" fillId="0" borderId="0" xfId="0" applyNumberFormat="1" applyFont="1"/>
    <xf numFmtId="0" fontId="0" fillId="0" borderId="4" xfId="0" applyFill="1" applyBorder="1" applyAlignment="1">
      <alignment vertical="center" wrapText="1"/>
    </xf>
    <xf numFmtId="3" fontId="0" fillId="0" borderId="0" xfId="0" applyNumberFormat="1" applyFill="1" applyBorder="1" applyAlignment="1">
      <alignment vertical="center"/>
    </xf>
    <xf numFmtId="0" fontId="5" fillId="0" borderId="4" xfId="1" applyFill="1" applyBorder="1" applyAlignment="1">
      <alignment vertical="center" wrapText="1"/>
    </xf>
    <xf numFmtId="3" fontId="0" fillId="0" borderId="0" xfId="0" applyNumberFormat="1" applyFill="1" applyBorder="1" applyAlignment="1"/>
    <xf numFmtId="0" fontId="1" fillId="2" borderId="6" xfId="0" applyFont="1" applyFill="1" applyBorder="1" applyAlignment="1"/>
    <xf numFmtId="4" fontId="1" fillId="2" borderId="8" xfId="0" applyNumberFormat="1" applyFont="1" applyFill="1" applyBorder="1" applyAlignment="1"/>
    <xf numFmtId="0" fontId="0" fillId="0" borderId="0" xfId="0" applyFill="1" applyAlignment="1"/>
    <xf numFmtId="3" fontId="1" fillId="2" borderId="7" xfId="0" applyNumberFormat="1" applyFont="1" applyFill="1" applyBorder="1" applyAlignment="1"/>
    <xf numFmtId="0" fontId="6" fillId="3" borderId="1"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1" fillId="3" borderId="4" xfId="0" applyFont="1" applyFill="1" applyBorder="1" applyAlignment="1">
      <alignment horizontal="left" vertical="center"/>
    </xf>
    <xf numFmtId="0" fontId="7" fillId="0" borderId="0" xfId="0" applyFont="1" applyAlignment="1">
      <alignment vertical="center"/>
    </xf>
    <xf numFmtId="0" fontId="8" fillId="0" borderId="0" xfId="0" applyFont="1"/>
    <xf numFmtId="0" fontId="5" fillId="0" borderId="4" xfId="1" applyBorder="1" applyAlignment="1">
      <alignment wrapText="1"/>
    </xf>
    <xf numFmtId="0" fontId="5" fillId="0" borderId="4" xfId="1" applyBorder="1"/>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4" xfId="0" applyFont="1" applyFill="1" applyBorder="1" applyAlignment="1">
      <alignment horizontal="left"/>
    </xf>
    <xf numFmtId="0" fontId="1" fillId="3" borderId="5" xfId="0" applyFont="1" applyFill="1" applyBorder="1" applyAlignment="1">
      <alignment horizontal="left"/>
    </xf>
    <xf numFmtId="0" fontId="0" fillId="2" borderId="0" xfId="0" applyFill="1" applyBorder="1" applyAlignment="1">
      <alignment vertical="center"/>
    </xf>
    <xf numFmtId="0" fontId="1" fillId="3" borderId="0" xfId="0" applyFont="1" applyFill="1" applyBorder="1" applyAlignment="1">
      <alignment horizontal="left" vertical="center"/>
    </xf>
    <xf numFmtId="0" fontId="0" fillId="0" borderId="4" xfId="0" applyFont="1" applyBorder="1" applyAlignment="1">
      <alignment wrapText="1"/>
    </xf>
    <xf numFmtId="4" fontId="1" fillId="2" borderId="7" xfId="0" applyNumberFormat="1" applyFont="1" applyFill="1" applyBorder="1" applyAlignment="1"/>
    <xf numFmtId="0" fontId="4" fillId="2" borderId="1" xfId="0" applyFont="1" applyFill="1" applyBorder="1" applyAlignment="1">
      <alignment horizontal="left" vertical="center" wrapText="1"/>
    </xf>
    <xf numFmtId="4" fontId="0" fillId="0" borderId="5" xfId="0" applyNumberFormat="1" applyBorder="1" applyAlignment="1">
      <alignment horizontal="righ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4" xfId="0" applyBorder="1" applyAlignment="1">
      <alignment vertical="top" wrapText="1"/>
    </xf>
    <xf numFmtId="0" fontId="0" fillId="0" borderId="6" xfId="0" applyFont="1" applyFill="1" applyBorder="1" applyAlignment="1">
      <alignment vertical="center"/>
    </xf>
    <xf numFmtId="0" fontId="1" fillId="0" borderId="7" xfId="0" applyFont="1" applyFill="1" applyBorder="1" applyAlignment="1">
      <alignment horizontal="center" vertical="center" wrapText="1"/>
    </xf>
    <xf numFmtId="0" fontId="6" fillId="3" borderId="0" xfId="0" applyFont="1" applyFill="1" applyBorder="1" applyAlignment="1">
      <alignment vertical="center"/>
    </xf>
    <xf numFmtId="0" fontId="1" fillId="3" borderId="0" xfId="0" applyFont="1" applyFill="1" applyBorder="1" applyAlignment="1">
      <alignment horizontal="left"/>
    </xf>
    <xf numFmtId="3" fontId="0" fillId="0" borderId="7" xfId="0" applyNumberFormat="1" applyBorder="1" applyAlignment="1">
      <alignment vertical="center" wrapText="1"/>
    </xf>
    <xf numFmtId="0" fontId="1" fillId="3" borderId="0" xfId="0" applyFont="1" applyFill="1" applyBorder="1" applyAlignment="1">
      <alignment horizontal="left" vertical="center"/>
    </xf>
    <xf numFmtId="0" fontId="5" fillId="0" borderId="4" xfId="1" applyBorder="1" applyAlignment="1">
      <alignment vertical="center"/>
    </xf>
    <xf numFmtId="3"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9" fillId="0" borderId="0" xfId="1" applyFont="1" applyFill="1" applyBorder="1" applyAlignment="1">
      <alignment horizontal="right" vertical="center" wrapText="1"/>
    </xf>
    <xf numFmtId="4" fontId="1" fillId="2" borderId="8" xfId="0" applyNumberFormat="1" applyFont="1" applyFill="1" applyBorder="1" applyAlignment="1">
      <alignment horizontal="right" vertical="center" wrapText="1"/>
    </xf>
    <xf numFmtId="0" fontId="5" fillId="0" borderId="0" xfId="1" quotePrefix="1"/>
    <xf numFmtId="3" fontId="0" fillId="0" borderId="0" xfId="0" applyNumberFormat="1" applyBorder="1" applyAlignment="1"/>
    <xf numFmtId="4" fontId="0" fillId="0" borderId="5" xfId="0" applyNumberFormat="1" applyBorder="1" applyAlignment="1"/>
    <xf numFmtId="4" fontId="0" fillId="0" borderId="0" xfId="0" applyNumberFormat="1" applyAlignment="1"/>
    <xf numFmtId="0" fontId="0" fillId="0" borderId="4" xfId="0" applyBorder="1" applyAlignment="1">
      <alignment wrapText="1"/>
    </xf>
    <xf numFmtId="0" fontId="1" fillId="3" borderId="5" xfId="0" applyFont="1" applyFill="1" applyBorder="1" applyAlignment="1">
      <alignment horizontal="left" vertical="center"/>
    </xf>
    <xf numFmtId="0" fontId="1" fillId="2" borderId="4" xfId="0" applyFont="1" applyFill="1" applyBorder="1" applyAlignment="1">
      <alignment horizontal="left" vertical="center"/>
    </xf>
    <xf numFmtId="0" fontId="0" fillId="2" borderId="5" xfId="0" applyFill="1" applyBorder="1" applyAlignment="1">
      <alignment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0" fillId="0" borderId="0" xfId="0" applyAlignment="1">
      <alignment vertical="center"/>
    </xf>
    <xf numFmtId="4" fontId="5" fillId="0" borderId="4" xfId="1" applyNumberFormat="1" applyBorder="1" applyAlignment="1">
      <alignment vertical="center" wrapText="1"/>
    </xf>
    <xf numFmtId="4" fontId="0" fillId="0" borderId="5" xfId="0" applyNumberFormat="1" applyBorder="1" applyAlignment="1">
      <alignment vertical="center"/>
    </xf>
    <xf numFmtId="0" fontId="5" fillId="0" borderId="4" xfId="1" applyBorder="1" applyAlignment="1">
      <alignment vertical="center" wrapText="1"/>
    </xf>
    <xf numFmtId="3" fontId="0" fillId="0" borderId="0" xfId="0" applyNumberFormat="1" applyBorder="1" applyAlignment="1">
      <alignment vertical="center" wrapText="1"/>
    </xf>
    <xf numFmtId="4" fontId="0" fillId="0" borderId="5" xfId="0" applyNumberFormat="1" applyBorder="1" applyAlignment="1">
      <alignment vertical="center" wrapText="1"/>
    </xf>
    <xf numFmtId="3" fontId="0" fillId="0" borderId="0" xfId="0" applyNumberFormat="1" applyBorder="1" applyAlignment="1">
      <alignment horizontal="right" vertical="center"/>
    </xf>
    <xf numFmtId="3" fontId="1" fillId="2" borderId="7" xfId="0" applyNumberFormat="1" applyFont="1" applyFill="1" applyBorder="1" applyAlignment="1">
      <alignment vertical="center"/>
    </xf>
    <xf numFmtId="4" fontId="1" fillId="2" borderId="7" xfId="0" applyNumberFormat="1" applyFont="1" applyFill="1" applyBorder="1" applyAlignment="1">
      <alignment vertical="center"/>
    </xf>
    <xf numFmtId="3" fontId="0" fillId="0" borderId="7" xfId="0" applyNumberFormat="1" applyBorder="1" applyAlignment="1">
      <alignment vertical="center" wrapText="1"/>
    </xf>
    <xf numFmtId="4" fontId="0" fillId="0" borderId="8" xfId="0" applyNumberFormat="1" applyBorder="1" applyAlignment="1">
      <alignment vertical="center" wrapText="1"/>
    </xf>
    <xf numFmtId="0" fontId="0" fillId="0" borderId="0" xfId="0"/>
    <xf numFmtId="4" fontId="1" fillId="2" borderId="8" xfId="0" applyNumberFormat="1" applyFont="1" applyFill="1" applyBorder="1" applyAlignment="1">
      <alignment horizontal="right" vertical="center"/>
    </xf>
    <xf numFmtId="0" fontId="0" fillId="0" borderId="0" xfId="0"/>
    <xf numFmtId="4" fontId="0" fillId="0" borderId="0" xfId="0" applyNumberFormat="1"/>
    <xf numFmtId="4" fontId="0" fillId="0" borderId="5" xfId="0" applyNumberFormat="1" applyBorder="1" applyAlignment="1">
      <alignment horizontal="right" vertical="center"/>
    </xf>
    <xf numFmtId="3" fontId="0" fillId="0" borderId="0" xfId="0" applyNumberFormat="1" applyFill="1" applyBorder="1" applyAlignment="1">
      <alignment vertical="center"/>
    </xf>
    <xf numFmtId="3" fontId="1" fillId="2" borderId="7" xfId="0" applyNumberFormat="1" applyFont="1" applyFill="1" applyBorder="1"/>
    <xf numFmtId="4" fontId="1" fillId="2" borderId="8" xfId="0" applyNumberFormat="1" applyFont="1" applyFill="1" applyBorder="1"/>
    <xf numFmtId="3" fontId="1" fillId="2" borderId="7" xfId="0" applyNumberFormat="1" applyFont="1" applyFill="1" applyBorder="1" applyAlignment="1">
      <alignment horizontal="right" vertical="center" wrapText="1"/>
    </xf>
    <xf numFmtId="0" fontId="1" fillId="2" borderId="7" xfId="0" applyFont="1" applyFill="1"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6" xfId="0" applyBorder="1" applyAlignment="1">
      <alignment vertical="center"/>
    </xf>
    <xf numFmtId="0" fontId="10" fillId="3" borderId="4" xfId="1" applyFont="1" applyFill="1" applyBorder="1" applyAlignment="1">
      <alignment horizontal="left" vertical="center"/>
    </xf>
    <xf numFmtId="3" fontId="1" fillId="2" borderId="9" xfId="0" applyNumberFormat="1" applyFont="1" applyFill="1" applyBorder="1" applyAlignment="1">
      <alignment horizontal="right" vertical="center" wrapText="1"/>
    </xf>
    <xf numFmtId="3" fontId="1" fillId="2" borderId="9" xfId="0" applyNumberFormat="1" applyFont="1" applyFill="1" applyBorder="1" applyAlignment="1">
      <alignment horizontal="right" vertical="center"/>
    </xf>
    <xf numFmtId="4" fontId="1" fillId="2" borderId="10" xfId="0" applyNumberFormat="1" applyFont="1" applyFill="1" applyBorder="1" applyAlignment="1">
      <alignment horizontal="right" vertical="center"/>
    </xf>
    <xf numFmtId="3" fontId="0" fillId="0" borderId="5" xfId="0" applyNumberFormat="1" applyBorder="1"/>
    <xf numFmtId="4" fontId="1" fillId="2" borderId="9" xfId="0" applyNumberFormat="1" applyFont="1" applyFill="1" applyBorder="1" applyAlignment="1">
      <alignment vertical="center"/>
    </xf>
    <xf numFmtId="3" fontId="1" fillId="2" borderId="9" xfId="0" applyNumberFormat="1" applyFont="1" applyFill="1" applyBorder="1" applyAlignment="1">
      <alignment vertical="center"/>
    </xf>
    <xf numFmtId="3" fontId="1" fillId="2" borderId="10" xfId="0" applyNumberFormat="1" applyFont="1" applyFill="1" applyBorder="1" applyAlignment="1">
      <alignment vertical="center"/>
    </xf>
    <xf numFmtId="4" fontId="0" fillId="0" borderId="8" xfId="0" applyNumberFormat="1" applyBorder="1" applyAlignment="1">
      <alignment horizontal="right" vertical="center"/>
    </xf>
    <xf numFmtId="0" fontId="2" fillId="4" borderId="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6" xfId="0"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0" borderId="7" xfId="0" applyBorder="1"/>
    <xf numFmtId="0" fontId="2" fillId="4" borderId="2" xfId="0" applyFont="1" applyFill="1" applyBorder="1" applyAlignment="1">
      <alignment horizontal="left"/>
    </xf>
    <xf numFmtId="0" fontId="2" fillId="4" borderId="3" xfId="0" applyFont="1" applyFill="1" applyBorder="1" applyAlignment="1">
      <alignment horizontal="lef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4" xfId="0" quotePrefix="1" applyFill="1" applyBorder="1" applyAlignment="1">
      <alignment vertical="center" wrapText="1"/>
    </xf>
    <xf numFmtId="0" fontId="0" fillId="0" borderId="6" xfId="0" quotePrefix="1" applyFill="1" applyBorder="1" applyAlignment="1">
      <alignment vertical="center" wrapText="1"/>
    </xf>
    <xf numFmtId="0" fontId="0" fillId="2" borderId="6" xfId="0" applyFill="1" applyBorder="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11" xfId="0" applyFont="1" applyFill="1" applyBorder="1" applyAlignment="1">
      <alignment horizontal="left" vertical="center" wrapText="1"/>
    </xf>
    <xf numFmtId="3" fontId="1" fillId="2" borderId="10" xfId="0" applyNumberFormat="1" applyFont="1" applyFill="1" applyBorder="1" applyAlignment="1">
      <alignment horizontal="right" vertical="center" wrapText="1"/>
    </xf>
    <xf numFmtId="4" fontId="1" fillId="2" borderId="10" xfId="0" applyNumberFormat="1" applyFont="1" applyFill="1" applyBorder="1" applyAlignment="1">
      <alignment horizontal="right" vertical="center" wrapText="1"/>
    </xf>
    <xf numFmtId="4" fontId="1" fillId="2" borderId="11" xfId="0" applyNumberFormat="1" applyFont="1" applyFill="1" applyBorder="1" applyAlignment="1">
      <alignment horizontal="left" vertical="center" wrapText="1"/>
    </xf>
    <xf numFmtId="4" fontId="1" fillId="2" borderId="9" xfId="0" applyNumberFormat="1" applyFont="1" applyFill="1" applyBorder="1" applyAlignment="1">
      <alignment horizontal="right" vertical="center" wrapText="1"/>
    </xf>
    <xf numFmtId="4" fontId="0" fillId="0" borderId="5" xfId="0" applyNumberFormat="1" applyFill="1" applyBorder="1" applyAlignment="1">
      <alignment horizontal="right" vertical="center"/>
    </xf>
    <xf numFmtId="0" fontId="0" fillId="2" borderId="6" xfId="0" applyFill="1" applyBorder="1" applyAlignment="1">
      <alignment vertical="center"/>
    </xf>
    <xf numFmtId="0" fontId="1" fillId="2" borderId="7" xfId="0" applyFont="1" applyFill="1" applyBorder="1" applyAlignment="1">
      <alignment horizontal="center" vertical="center"/>
    </xf>
    <xf numFmtId="0" fontId="1" fillId="2" borderId="11" xfId="0" applyFont="1" applyFill="1" applyBorder="1" applyAlignment="1">
      <alignment horizontal="left" vertical="center"/>
    </xf>
    <xf numFmtId="0" fontId="0" fillId="0" borderId="6" xfId="0" applyFill="1" applyBorder="1" applyAlignment="1"/>
    <xf numFmtId="0" fontId="0" fillId="0" borderId="6" xfId="0" applyFont="1" applyBorder="1" applyAlignment="1">
      <alignment wrapText="1"/>
    </xf>
    <xf numFmtId="0" fontId="4" fillId="2" borderId="6" xfId="0" applyFont="1" applyFill="1" applyBorder="1" applyAlignment="1">
      <alignment horizontal="left" vertical="center" wrapText="1"/>
    </xf>
    <xf numFmtId="0" fontId="0" fillId="0" borderId="6" xfId="0" applyBorder="1" applyAlignment="1">
      <alignment vertical="top" wrapText="1"/>
    </xf>
    <xf numFmtId="0" fontId="0" fillId="0" borderId="6" xfId="0" applyFont="1" applyFill="1" applyBorder="1" applyAlignment="1">
      <alignment wrapText="1"/>
    </xf>
    <xf numFmtId="0" fontId="4" fillId="2" borderId="1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11" xfId="0" applyFont="1" applyFill="1" applyBorder="1" applyAlignment="1">
      <alignment wrapText="1"/>
    </xf>
    <xf numFmtId="0" fontId="0" fillId="0" borderId="0" xfId="0" applyBorder="1" applyAlignment="1">
      <alignment vertical="top" wrapText="1"/>
    </xf>
    <xf numFmtId="3" fontId="0" fillId="0" borderId="7" xfId="0" applyNumberFormat="1" applyBorder="1" applyAlignment="1">
      <alignment horizontal="right"/>
    </xf>
    <xf numFmtId="4" fontId="0" fillId="0" borderId="8" xfId="0" applyNumberFormat="1" applyBorder="1" applyAlignment="1">
      <alignment horizontal="right"/>
    </xf>
    <xf numFmtId="2" fontId="0" fillId="0" borderId="8" xfId="0" applyNumberFormat="1" applyFont="1" applyFill="1" applyBorder="1" applyAlignment="1">
      <alignment horizontal="center" vertical="center" wrapText="1"/>
    </xf>
    <xf numFmtId="4" fontId="1" fillId="2" borderId="7" xfId="0" applyNumberFormat="1" applyFont="1" applyFill="1" applyBorder="1" applyAlignment="1">
      <alignment horizontal="right" vertical="center" wrapText="1"/>
    </xf>
    <xf numFmtId="0" fontId="1" fillId="2" borderId="6" xfId="0" applyFont="1" applyFill="1" applyBorder="1" applyAlignment="1">
      <alignment vertical="top"/>
    </xf>
    <xf numFmtId="0" fontId="4" fillId="2" borderId="7" xfId="0" applyFont="1" applyFill="1" applyBorder="1" applyAlignment="1">
      <alignment horizontal="left" vertical="center" wrapText="1"/>
    </xf>
    <xf numFmtId="0" fontId="0" fillId="0" borderId="7" xfId="0" applyFont="1" applyFill="1" applyBorder="1" applyAlignment="1">
      <alignment vertical="center" wrapText="1"/>
    </xf>
    <xf numFmtId="0" fontId="5" fillId="0" borderId="6" xfId="1" applyBorder="1"/>
    <xf numFmtId="3" fontId="0" fillId="0" borderId="7" xfId="0" applyNumberFormat="1" applyBorder="1" applyAlignment="1"/>
    <xf numFmtId="4" fontId="0" fillId="0" borderId="8" xfId="0" applyNumberFormat="1" applyBorder="1" applyAlignment="1"/>
    <xf numFmtId="4" fontId="1" fillId="2" borderId="10" xfId="0" applyNumberFormat="1" applyFont="1" applyFill="1" applyBorder="1" applyAlignment="1"/>
    <xf numFmtId="3" fontId="0" fillId="0" borderId="5" xfId="0" applyNumberFormat="1" applyBorder="1" applyAlignment="1"/>
    <xf numFmtId="3" fontId="0" fillId="0" borderId="0" xfId="0" applyNumberFormat="1" applyAlignment="1">
      <alignment vertical="center"/>
    </xf>
    <xf numFmtId="0" fontId="0" fillId="0" borderId="7" xfId="0" applyBorder="1" applyAlignment="1">
      <alignment vertical="center"/>
    </xf>
    <xf numFmtId="4" fontId="0" fillId="0" borderId="8" xfId="0" applyNumberFormat="1" applyBorder="1" applyAlignment="1">
      <alignment vertical="center"/>
    </xf>
    <xf numFmtId="3" fontId="0" fillId="0" borderId="7" xfId="0" applyNumberFormat="1" applyBorder="1"/>
    <xf numFmtId="4" fontId="0" fillId="0" borderId="8" xfId="0" applyNumberFormat="1" applyBorder="1"/>
    <xf numFmtId="3" fontId="3" fillId="0" borderId="0" xfId="0" applyNumberFormat="1" applyFont="1"/>
    <xf numFmtId="4" fontId="3" fillId="0" borderId="5" xfId="0" applyNumberFormat="1" applyFont="1" applyBorder="1"/>
    <xf numFmtId="3" fontId="3" fillId="0" borderId="7" xfId="0" applyNumberFormat="1" applyFont="1" applyBorder="1"/>
    <xf numFmtId="4" fontId="3" fillId="0" borderId="8" xfId="0" applyNumberFormat="1" applyFont="1" applyBorder="1"/>
    <xf numFmtId="4" fontId="3" fillId="0" borderId="5" xfId="0" applyNumberFormat="1" applyFont="1" applyBorder="1" applyAlignment="1">
      <alignment wrapText="1"/>
    </xf>
    <xf numFmtId="4" fontId="3" fillId="0" borderId="8" xfId="0" applyNumberFormat="1" applyFont="1" applyBorder="1" applyAlignment="1">
      <alignment wrapText="1"/>
    </xf>
    <xf numFmtId="3" fontId="0" fillId="0" borderId="8" xfId="0" applyNumberFormat="1" applyBorder="1" applyAlignment="1">
      <alignment horizontal="right"/>
    </xf>
    <xf numFmtId="2" fontId="0" fillId="0" borderId="8" xfId="0" applyNumberFormat="1" applyBorder="1"/>
    <xf numFmtId="4" fontId="0" fillId="0" borderId="0" xfId="0" applyNumberFormat="1" applyAlignment="1">
      <alignment horizontal="right" wrapText="1"/>
    </xf>
    <xf numFmtId="4" fontId="0" fillId="0" borderId="5" xfId="0" applyNumberFormat="1" applyBorder="1" applyAlignment="1">
      <alignment horizontal="right" wrapText="1"/>
    </xf>
    <xf numFmtId="4" fontId="0" fillId="0" borderId="7" xfId="0" applyNumberFormat="1" applyBorder="1" applyAlignment="1">
      <alignment horizontal="right" wrapText="1"/>
    </xf>
    <xf numFmtId="4" fontId="0" fillId="0" borderId="8" xfId="0" applyNumberFormat="1" applyBorder="1" applyAlignment="1">
      <alignment horizontal="right" wrapText="1"/>
    </xf>
    <xf numFmtId="3" fontId="0" fillId="0" borderId="0" xfId="0" applyNumberFormat="1" applyAlignment="1">
      <alignment horizontal="right"/>
    </xf>
    <xf numFmtId="3" fontId="0" fillId="0" borderId="0" xfId="0" applyNumberFormat="1" applyAlignment="1">
      <alignment horizontal="right" vertical="center" wrapText="1"/>
    </xf>
    <xf numFmtId="4" fontId="0" fillId="0" borderId="5" xfId="0" applyNumberFormat="1" applyBorder="1" applyAlignment="1">
      <alignment horizontal="right" vertical="center" wrapText="1"/>
    </xf>
    <xf numFmtId="3" fontId="0" fillId="0" borderId="7" xfId="0" applyNumberFormat="1" applyBorder="1" applyAlignment="1">
      <alignment horizontal="right" vertical="center" wrapText="1"/>
    </xf>
    <xf numFmtId="4" fontId="0" fillId="0" borderId="8" xfId="0" applyNumberFormat="1" applyBorder="1" applyAlignment="1">
      <alignment horizontal="right" vertical="center" wrapText="1"/>
    </xf>
    <xf numFmtId="4" fontId="5" fillId="0" borderId="4" xfId="1" quotePrefix="1" applyNumberFormat="1" applyBorder="1" applyAlignment="1">
      <alignment vertical="center" wrapText="1"/>
    </xf>
    <xf numFmtId="0" fontId="1" fillId="2" borderId="6" xfId="0" applyFont="1" applyFill="1" applyBorder="1" applyAlignment="1">
      <alignment horizontal="left" vertical="center" wrapText="1"/>
    </xf>
    <xf numFmtId="0" fontId="0" fillId="0" borderId="1" xfId="0" applyBorder="1" applyAlignment="1">
      <alignment vertical="center" wrapText="1"/>
    </xf>
    <xf numFmtId="4" fontId="0" fillId="0" borderId="3" xfId="0" applyNumberFormat="1" applyBorder="1" applyAlignment="1">
      <alignment vertical="center"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1" fillId="3" borderId="4" xfId="0" applyFont="1" applyFill="1" applyBorder="1" applyAlignment="1">
      <alignment horizontal="left"/>
    </xf>
    <xf numFmtId="0" fontId="1" fillId="3" borderId="5" xfId="0" applyFont="1" applyFill="1" applyBorder="1" applyAlignment="1">
      <alignment horizontal="left"/>
    </xf>
    <xf numFmtId="0" fontId="2" fillId="4" borderId="1" xfId="0" applyFont="1" applyFill="1" applyBorder="1" applyAlignment="1">
      <alignment horizontal="left"/>
    </xf>
    <xf numFmtId="0" fontId="2" fillId="4" borderId="3" xfId="0" applyFont="1" applyFill="1" applyBorder="1" applyAlignment="1">
      <alignment horizontal="left"/>
    </xf>
    <xf numFmtId="0" fontId="1" fillId="3" borderId="4" xfId="0" applyFont="1" applyFill="1" applyBorder="1" applyAlignment="1">
      <alignment horizontal="left" vertical="center"/>
    </xf>
    <xf numFmtId="0" fontId="1" fillId="3" borderId="0" xfId="0" applyFont="1" applyFill="1" applyBorder="1" applyAlignment="1">
      <alignment horizontal="left" vertical="center"/>
    </xf>
    <xf numFmtId="0" fontId="1" fillId="3" borderId="5" xfId="0" applyFont="1" applyFill="1" applyBorder="1" applyAlignment="1">
      <alignment horizontal="left" vertical="center"/>
    </xf>
    <xf numFmtId="0" fontId="2" fillId="4" borderId="2" xfId="0" applyFont="1" applyFill="1" applyBorder="1" applyAlignment="1">
      <alignment horizontal="left"/>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9525</xdr:colOff>
      <xdr:row>1</xdr:row>
      <xdr:rowOff>12542</xdr:rowOff>
    </xdr:from>
    <xdr:ext cx="6381750" cy="775015"/>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8963025" y="307817"/>
          <a:ext cx="6381750" cy="775015"/>
        </a:xfrm>
        <a:prstGeom prst="rect">
          <a:avLst/>
        </a:prstGeom>
        <a:solidFill>
          <a:schemeClr val="accent6">
            <a:lumMod val="50000"/>
          </a:schemeClr>
        </a:solidFill>
        <a:ln w="12700">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spAutoFit/>
        </a:bodyPr>
        <a:lstStyle/>
        <a:p>
          <a:r>
            <a:rPr lang="de-DE" sz="1200" b="0" i="0" baseline="0">
              <a:solidFill>
                <a:schemeClr val="lt1"/>
              </a:solidFill>
              <a:effectLst/>
              <a:latin typeface="+mn-lt"/>
              <a:ea typeface="+mn-ea"/>
              <a:cs typeface="+mn-cs"/>
            </a:rPr>
            <a:t>This table contains  aggregated data coming from downstream network operators. It comprises quantities of electricity that are commercially purchased by downstream network operators, market premiums, flexibility supplements und flexibility premiums, avoided grid use charges as well as subsequent corrections</a:t>
          </a:r>
          <a:r>
            <a:rPr lang="de-DE" sz="1100" b="0" i="1">
              <a:effectLst/>
              <a:latin typeface="+mn-lt"/>
              <a:ea typeface="+mn-ea"/>
              <a:cs typeface="+mn-cs"/>
            </a:rPr>
            <a:t>. </a:t>
          </a:r>
        </a:p>
      </xdr:txBody>
    </xdr:sp>
    <xdr:clientData/>
  </xdr:oneCellAnchor>
  <xdr:oneCellAnchor>
    <xdr:from>
      <xdr:col>4</xdr:col>
      <xdr:colOff>9525</xdr:colOff>
      <xdr:row>7</xdr:row>
      <xdr:rowOff>14044</xdr:rowOff>
    </xdr:from>
    <xdr:ext cx="6381750" cy="1514961"/>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8963025" y="1452319"/>
          <a:ext cx="6381750" cy="1514961"/>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spAutoFit/>
        </a:bodyPr>
        <a:lstStyle/>
        <a:p>
          <a:r>
            <a:rPr lang="de-DE" sz="1200" b="0" i="0">
              <a:effectLst/>
              <a:latin typeface="+mn-lt"/>
              <a:ea typeface="+mn-ea"/>
              <a:cs typeface="+mn-cs"/>
            </a:rPr>
            <a:t>LEGENDE:</a:t>
          </a:r>
        </a:p>
        <a:p>
          <a:endParaRPr lang="de-DE" sz="1200" b="0" i="1">
            <a:effectLst/>
            <a:latin typeface="+mn-lt"/>
            <a:ea typeface="+mn-ea"/>
            <a:cs typeface="+mn-cs"/>
          </a:endParaRPr>
        </a:p>
        <a:p>
          <a:r>
            <a:rPr lang="de-DE" sz="1200" b="0" i="1">
              <a:effectLst/>
              <a:latin typeface="+mn-lt"/>
              <a:ea typeface="+mn-ea"/>
              <a:cs typeface="+mn-cs"/>
            </a:rPr>
            <a:t>+</a:t>
          </a:r>
          <a:r>
            <a:rPr lang="de-DE" sz="1200" b="0" i="1" baseline="0">
              <a:effectLst/>
              <a:latin typeface="+mn-lt"/>
              <a:ea typeface="+mn-ea"/>
              <a:cs typeface="+mn-cs"/>
            </a:rPr>
            <a:t>   </a:t>
          </a:r>
          <a:r>
            <a:rPr lang="de-DE" sz="1200" i="1"/>
            <a:t>Positive signs </a:t>
          </a:r>
          <a:r>
            <a:rPr lang="de-DE" sz="1200"/>
            <a:t>correspond to the remuneration of the distribution network operators provided by us as the transmission system operator.</a:t>
          </a:r>
        </a:p>
        <a:p>
          <a:endParaRPr lang="de-DE" sz="1200" b="0" i="1" baseline="0">
            <a:effectLst/>
            <a:latin typeface="+mn-lt"/>
            <a:ea typeface="+mn-ea"/>
            <a:cs typeface="+mn-cs"/>
          </a:endParaRPr>
        </a:p>
        <a:p>
          <a:r>
            <a:rPr lang="de-DE" sz="1200" b="0" i="1" baseline="0">
              <a:effectLst/>
              <a:latin typeface="+mn-lt"/>
              <a:ea typeface="+mn-ea"/>
              <a:cs typeface="+mn-cs"/>
            </a:rPr>
            <a:t>-   Negative signs </a:t>
          </a:r>
          <a:r>
            <a:rPr lang="de-DE" sz="1200" b="0" i="0" baseline="0">
              <a:effectLst/>
              <a:latin typeface="+mn-lt"/>
              <a:ea typeface="+mn-ea"/>
              <a:cs typeface="+mn-cs"/>
            </a:rPr>
            <a:t>correspond to payments made to us by the distribution network operators.</a:t>
          </a:r>
        </a:p>
        <a:p>
          <a:endParaRPr lang="de-DE" sz="1200" b="0" i="0" baseline="0">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2372</xdr:rowOff>
    </xdr:from>
    <xdr:ext cx="6400800" cy="590349"/>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8953500" y="297647"/>
          <a:ext cx="6400800" cy="590349"/>
        </a:xfrm>
        <a:prstGeom prst="rect">
          <a:avLst/>
        </a:prstGeom>
        <a:solidFill>
          <a:schemeClr val="accent6">
            <a:lumMod val="50000"/>
          </a:schemeClr>
        </a:solidFill>
        <a:ln w="12700">
          <a:solidFill>
            <a:schemeClr val="tx1"/>
          </a:solidFill>
        </a:ln>
      </xdr:spPr>
      <xdr:txBody>
        <a:bodyPr vertOverflow="clip" horzOverflow="clip" wrap="square" lIns="36000" tIns="36000" rIns="36000" bIns="0" rtlCol="0" anchor="ctr" anchorCtr="1">
          <a:spAutoFit/>
        </a:bodyPr>
        <a:lstStyle/>
        <a:p>
          <a:pPr algn="l"/>
          <a:r>
            <a:rPr lang="de-DE" sz="1200">
              <a:solidFill>
                <a:schemeClr val="bg1"/>
              </a:solidFill>
              <a:effectLst/>
            </a:rPr>
            <a:t>The table contains quantities of electricity commercially purchased and remunerated together with the financial supplements/premiums paid on those volumes apportioned</a:t>
          </a:r>
          <a:r>
            <a:rPr lang="de-DE" sz="1200" baseline="0">
              <a:solidFill>
                <a:schemeClr val="bg1"/>
              </a:solidFill>
              <a:effectLst/>
            </a:rPr>
            <a:t> by energy source. </a:t>
          </a:r>
          <a:endParaRPr lang="de-DE" sz="1200">
            <a:solidFill>
              <a:schemeClr val="bg1"/>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1</xdr:row>
      <xdr:rowOff>12544</xdr:rowOff>
    </xdr:from>
    <xdr:ext cx="6381750" cy="775015"/>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12658725" y="307819"/>
          <a:ext cx="6381750" cy="775015"/>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200" baseline="0">
              <a:solidFill>
                <a:schemeClr val="lt1"/>
              </a:solidFill>
              <a:effectLst/>
              <a:latin typeface="+mn-lt"/>
              <a:ea typeface="+mn-ea"/>
              <a:cs typeface="+mn-cs"/>
            </a:rPr>
            <a:t>The table contains data on premium payments together with the volume of directly sold electricity based on the market premium model. Furthermore, it contains  data on other  direct selling of electricity, whereby operators of electricity-generation installations directly sell the electricity on the eletricity exchange without further funding.</a:t>
          </a:r>
          <a:endParaRPr lang="de-DE" sz="1200">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9525</xdr:colOff>
      <xdr:row>0</xdr:row>
      <xdr:rowOff>285750</xdr:rowOff>
    </xdr:from>
    <xdr:ext cx="6381750" cy="374906"/>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6877050" y="285750"/>
          <a:ext cx="6381750" cy="374906"/>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spAutoFit/>
        </a:bodyPr>
        <a:lstStyle/>
        <a:p>
          <a:r>
            <a:rPr lang="de-DE" sz="1100">
              <a:solidFill>
                <a:schemeClr val="lt1"/>
              </a:solidFill>
              <a:effectLst/>
              <a:latin typeface="+mn-lt"/>
              <a:ea typeface="+mn-ea"/>
              <a:cs typeface="+mn-cs"/>
            </a:rPr>
            <a:t>The table shows the funding within our control area for new (flexibility supplement) and exisitng (flexibility premium) installations with installed capacity. </a:t>
          </a:r>
          <a:endParaRPr lang="de-DE" sz="120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9525</xdr:colOff>
      <xdr:row>1</xdr:row>
      <xdr:rowOff>177629</xdr:rowOff>
    </xdr:from>
    <xdr:ext cx="5267325" cy="355771"/>
    <xdr:sp macro="" textlink="">
      <xdr:nvSpPr>
        <xdr:cNvPr id="2" name="Textfeld 1">
          <a:extLst>
            <a:ext uri="{FF2B5EF4-FFF2-40B4-BE49-F238E27FC236}">
              <a16:creationId xmlns:a16="http://schemas.microsoft.com/office/drawing/2014/main" id="{5EC21209-C547-4888-9FA0-B88ED71AB992}"/>
            </a:ext>
          </a:extLst>
        </xdr:cNvPr>
        <xdr:cNvSpPr txBox="1"/>
      </xdr:nvSpPr>
      <xdr:spPr>
        <a:xfrm>
          <a:off x="6943725" y="472904"/>
          <a:ext cx="5267325" cy="355771"/>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nchorCtr="1">
          <a:noAutofit/>
        </a:bodyPr>
        <a:lstStyle/>
        <a:p>
          <a:r>
            <a:rPr lang="de-DE" sz="1100">
              <a:solidFill>
                <a:schemeClr val="lt1"/>
              </a:solidFill>
              <a:effectLst/>
              <a:latin typeface="+mn-lt"/>
              <a:ea typeface="+mn-ea"/>
              <a:cs typeface="+mn-cs"/>
            </a:rPr>
            <a:t>The table shows the funding within our control area for municipal participation</a:t>
          </a:r>
          <a:endParaRPr lang="de-DE" sz="12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9525</xdr:colOff>
      <xdr:row>1</xdr:row>
      <xdr:rowOff>96201</xdr:rowOff>
    </xdr:from>
    <xdr:ext cx="6381750" cy="1083946"/>
    <xdr:sp macro="" textlink="">
      <xdr:nvSpPr>
        <xdr:cNvPr id="3" name="Textfeld 2">
          <a:extLst>
            <a:ext uri="{FF2B5EF4-FFF2-40B4-BE49-F238E27FC236}">
              <a16:creationId xmlns:a16="http://schemas.microsoft.com/office/drawing/2014/main" id="{00000000-0008-0000-0600-000003000000}"/>
            </a:ext>
          </a:extLst>
        </xdr:cNvPr>
        <xdr:cNvSpPr txBox="1"/>
      </xdr:nvSpPr>
      <xdr:spPr>
        <a:xfrm>
          <a:off x="6353175" y="391476"/>
          <a:ext cx="6381750" cy="1083946"/>
        </a:xfrm>
        <a:prstGeom prst="rect">
          <a:avLst/>
        </a:prstGeom>
        <a:solidFill>
          <a:schemeClr val="accent6">
            <a:lumMod val="50000"/>
          </a:schemeClr>
        </a:solidFill>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36000" tIns="36000" rIns="36000" bIns="0" rtlCol="0" anchor="ctr">
          <a:spAutoFit/>
        </a:bodyPr>
        <a:lstStyle/>
        <a:p>
          <a:r>
            <a:rPr lang="de-DE" sz="1100" b="0" i="0">
              <a:solidFill>
                <a:schemeClr val="lt1"/>
              </a:solidFill>
              <a:effectLst/>
              <a:latin typeface="+mn-lt"/>
              <a:ea typeface="+mn-ea"/>
              <a:cs typeface="+mn-cs"/>
            </a:rPr>
            <a:t>LEGENDE:</a:t>
          </a:r>
        </a:p>
        <a:p>
          <a:endParaRPr lang="de-DE" sz="1200">
            <a:effectLst/>
          </a:endParaRPr>
        </a:p>
        <a:p>
          <a:r>
            <a:rPr lang="de-DE" sz="1100" b="0" i="1">
              <a:solidFill>
                <a:schemeClr val="lt1"/>
              </a:solidFill>
              <a:effectLst/>
              <a:latin typeface="+mn-lt"/>
              <a:ea typeface="+mn-ea"/>
              <a:cs typeface="+mn-cs"/>
            </a:rPr>
            <a:t>+</a:t>
          </a:r>
          <a:r>
            <a:rPr lang="de-DE" sz="1100" b="0" i="1" baseline="0">
              <a:solidFill>
                <a:schemeClr val="lt1"/>
              </a:solidFill>
              <a:effectLst/>
              <a:latin typeface="+mn-lt"/>
              <a:ea typeface="+mn-ea"/>
              <a:cs typeface="+mn-cs"/>
            </a:rPr>
            <a:t>   </a:t>
          </a:r>
          <a:r>
            <a:rPr lang="de-DE" sz="1100" i="1">
              <a:solidFill>
                <a:schemeClr val="lt1"/>
              </a:solidFill>
              <a:effectLst/>
              <a:latin typeface="+mn-lt"/>
              <a:ea typeface="+mn-ea"/>
              <a:cs typeface="+mn-cs"/>
            </a:rPr>
            <a:t>Positive signs </a:t>
          </a:r>
          <a:r>
            <a:rPr lang="de-DE" sz="1100">
              <a:solidFill>
                <a:schemeClr val="lt1"/>
              </a:solidFill>
              <a:effectLst/>
              <a:latin typeface="+mn-lt"/>
              <a:ea typeface="+mn-ea"/>
              <a:cs typeface="+mn-cs"/>
            </a:rPr>
            <a:t>correspond to payments made</a:t>
          </a:r>
          <a:r>
            <a:rPr lang="de-DE" sz="1100" baseline="0">
              <a:solidFill>
                <a:schemeClr val="lt1"/>
              </a:solidFill>
              <a:effectLst/>
              <a:latin typeface="+mn-lt"/>
              <a:ea typeface="+mn-ea"/>
              <a:cs typeface="+mn-cs"/>
            </a:rPr>
            <a:t> by the</a:t>
          </a:r>
          <a:r>
            <a:rPr lang="de-DE" sz="1100">
              <a:solidFill>
                <a:schemeClr val="lt1"/>
              </a:solidFill>
              <a:effectLst/>
              <a:latin typeface="+mn-lt"/>
              <a:ea typeface="+mn-ea"/>
              <a:cs typeface="+mn-cs"/>
            </a:rPr>
            <a:t> distribution network operators to us.</a:t>
          </a:r>
        </a:p>
        <a:p>
          <a:endParaRPr lang="de-DE" sz="1200">
            <a:effectLst/>
          </a:endParaRPr>
        </a:p>
        <a:p>
          <a:r>
            <a:rPr lang="de-DE" sz="1100" b="0" i="1" baseline="0">
              <a:solidFill>
                <a:schemeClr val="lt1"/>
              </a:solidFill>
              <a:effectLst/>
              <a:latin typeface="+mn-lt"/>
              <a:ea typeface="+mn-ea"/>
              <a:cs typeface="+mn-cs"/>
            </a:rPr>
            <a:t>-   Negative signs </a:t>
          </a:r>
          <a:r>
            <a:rPr lang="de-DE" sz="1100" b="0" i="0" baseline="0">
              <a:solidFill>
                <a:schemeClr val="lt1"/>
              </a:solidFill>
              <a:effectLst/>
              <a:latin typeface="+mn-lt"/>
              <a:ea typeface="+mn-ea"/>
              <a:cs typeface="+mn-cs"/>
            </a:rPr>
            <a:t>correspond to payments made by us to the distribution network operators.</a:t>
          </a:r>
          <a:endParaRPr lang="de-DE" sz="1200">
            <a:effectLst/>
          </a:endParaRPr>
        </a:p>
        <a:p>
          <a:endParaRPr lang="de-DE" sz="1100" b="0" i="1" baseline="0">
            <a:effectLst/>
            <a:latin typeface="+mn-lt"/>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0</xdr:colOff>
      <xdr:row>0</xdr:row>
      <xdr:rowOff>286909</xdr:rowOff>
    </xdr:from>
    <xdr:ext cx="8614834" cy="590349"/>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12525375" y="286909"/>
          <a:ext cx="8614834" cy="590349"/>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r>
            <a:rPr lang="de-DE" sz="1200">
              <a:solidFill>
                <a:schemeClr val="bg1"/>
              </a:solidFill>
              <a:effectLst/>
            </a:rPr>
            <a:t>The table shows the EEG-assessable energy quantity in our control area as well as the EEG surcharge that TransnetBW can charge. It covers the volumes of electricity supplied by electricity suppliers to final consumers, and amounts of electricity consumed by final consumers that were neither supplied by electricity suppliers nor self-supplied.</a:t>
          </a:r>
          <a:r>
            <a:rPr lang="de-DE" sz="1200" b="0" i="0" baseline="0">
              <a:effectLst/>
              <a:latin typeface="+mn-lt"/>
              <a:ea typeface="+mn-ea"/>
              <a:cs typeface="+mn-cs"/>
            </a:rPr>
            <a:t> </a:t>
          </a:r>
          <a:endParaRPr lang="de-DE" sz="1200" b="0" i="0">
            <a:effectLst/>
            <a:latin typeface="+mn-lt"/>
            <a:ea typeface="+mn-ea"/>
            <a:cs typeface="+mn-cs"/>
          </a:endParaRPr>
        </a:p>
      </xdr:txBody>
    </xdr:sp>
    <xdr:clientData/>
  </xdr:oneCellAnchor>
  <xdr:oneCellAnchor>
    <xdr:from>
      <xdr:col>4</xdr:col>
      <xdr:colOff>9524</xdr:colOff>
      <xdr:row>15</xdr:row>
      <xdr:rowOff>11471</xdr:rowOff>
    </xdr:from>
    <xdr:ext cx="8605309" cy="405683"/>
    <xdr:sp macro="" textlink="">
      <xdr:nvSpPr>
        <xdr:cNvPr id="7" name="Textfeld 6">
          <a:extLst>
            <a:ext uri="{FF2B5EF4-FFF2-40B4-BE49-F238E27FC236}">
              <a16:creationId xmlns:a16="http://schemas.microsoft.com/office/drawing/2014/main" id="{00000000-0008-0000-0900-000007000000}"/>
            </a:ext>
          </a:extLst>
        </xdr:cNvPr>
        <xdr:cNvSpPr txBox="1"/>
      </xdr:nvSpPr>
      <xdr:spPr>
        <a:xfrm>
          <a:off x="12534899" y="4307246"/>
          <a:ext cx="8605309" cy="405683"/>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marL="0" indent="0"/>
          <a:r>
            <a:rPr lang="de-DE" sz="1200">
              <a:solidFill>
                <a:schemeClr val="bg1"/>
              </a:solidFill>
              <a:effectLst/>
              <a:latin typeface="+mn-lt"/>
              <a:ea typeface="+mn-ea"/>
              <a:cs typeface="+mn-cs"/>
            </a:rPr>
            <a:t>This table covers the information provided by the distribution system operator on the quantities of electricity for which the EEG surcharge must be levied and the amount of payments received, including claims.</a:t>
          </a:r>
        </a:p>
      </xdr:txBody>
    </xdr:sp>
    <xdr:clientData/>
  </xdr:oneCellAnchor>
  <xdr:oneCellAnchor>
    <xdr:from>
      <xdr:col>4</xdr:col>
      <xdr:colOff>0</xdr:colOff>
      <xdr:row>28</xdr:row>
      <xdr:rowOff>3691</xdr:rowOff>
    </xdr:from>
    <xdr:ext cx="8614834" cy="405683"/>
    <xdr:sp macro="" textlink="">
      <xdr:nvSpPr>
        <xdr:cNvPr id="9" name="Textfeld 8">
          <a:extLst>
            <a:ext uri="{FF2B5EF4-FFF2-40B4-BE49-F238E27FC236}">
              <a16:creationId xmlns:a16="http://schemas.microsoft.com/office/drawing/2014/main" id="{00000000-0008-0000-0900-000009000000}"/>
            </a:ext>
          </a:extLst>
        </xdr:cNvPr>
        <xdr:cNvSpPr txBox="1"/>
      </xdr:nvSpPr>
      <xdr:spPr>
        <a:xfrm>
          <a:off x="12525375" y="7918966"/>
          <a:ext cx="8614834" cy="405683"/>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rtl="0" fontAlgn="b"/>
          <a:r>
            <a:rPr lang="de-DE" sz="1200">
              <a:solidFill>
                <a:schemeClr val="bg1"/>
              </a:solidFill>
            </a:rPr>
            <a:t>This includes information on electricity volumes and the amount of self-supply payments whereby</a:t>
          </a:r>
          <a:r>
            <a:rPr lang="de-DE" sz="1200" baseline="0">
              <a:solidFill>
                <a:schemeClr val="bg1"/>
              </a:solidFill>
            </a:rPr>
            <a:t> </a:t>
          </a:r>
          <a:r>
            <a:rPr lang="de-DE" sz="1200">
              <a:solidFill>
                <a:schemeClr val="bg1"/>
              </a:solidFill>
            </a:rPr>
            <a:t>the responsibility is taken on by the TSOs.</a:t>
          </a:r>
          <a:endParaRPr lang="de-DE" sz="1200">
            <a:solidFill>
              <a:schemeClr val="bg1"/>
            </a:solidFill>
            <a:effectLst/>
            <a:latin typeface="+mn-lt"/>
            <a:ea typeface="+mn-ea"/>
            <a:cs typeface="+mn-cs"/>
          </a:endParaRPr>
        </a:p>
      </xdr:txBody>
    </xdr:sp>
    <xdr:clientData/>
  </xdr:oneCellAnchor>
  <xdr:oneCellAnchor>
    <xdr:from>
      <xdr:col>4</xdr:col>
      <xdr:colOff>0</xdr:colOff>
      <xdr:row>8</xdr:row>
      <xdr:rowOff>187583</xdr:rowOff>
    </xdr:from>
    <xdr:ext cx="8605309" cy="590349"/>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12525375" y="2768858"/>
          <a:ext cx="8605309" cy="590349"/>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marL="0" indent="0"/>
          <a:r>
            <a:rPr lang="de-DE" sz="1200">
              <a:solidFill>
                <a:schemeClr val="bg1"/>
              </a:solidFill>
              <a:effectLst/>
              <a:latin typeface="+mn-lt"/>
              <a:ea typeface="+mn-ea"/>
              <a:cs typeface="+mn-cs"/>
            </a:rPr>
            <a:t>The table shows the electricity volumes of electricity suppliers, energy-intensive companies and final consumers for which the claim to a reduction in the EEG levy pursuant to Section 61l</a:t>
          </a:r>
          <a:r>
            <a:rPr lang="de-DE" sz="1200" baseline="0">
              <a:solidFill>
                <a:schemeClr val="bg1"/>
              </a:solidFill>
              <a:effectLst/>
              <a:latin typeface="+mn-lt"/>
              <a:ea typeface="+mn-ea"/>
              <a:cs typeface="+mn-cs"/>
            </a:rPr>
            <a:t> </a:t>
          </a:r>
          <a:r>
            <a:rPr lang="de-DE" sz="1200">
              <a:solidFill>
                <a:schemeClr val="bg1"/>
              </a:solidFill>
              <a:effectLst/>
              <a:latin typeface="+mn-lt"/>
              <a:ea typeface="+mn-ea"/>
              <a:cs typeface="+mn-cs"/>
            </a:rPr>
            <a:t>(1) or (2) EEG 2021 was asserted against TransnetBW. In addition, the corresponding amount of the reduction in the EEG surcharge is stated (offsetting amount).</a:t>
          </a:r>
        </a:p>
      </xdr:txBody>
    </xdr:sp>
    <xdr:clientData/>
  </xdr:oneCellAnchor>
  <xdr:oneCellAnchor>
    <xdr:from>
      <xdr:col>4</xdr:col>
      <xdr:colOff>9525</xdr:colOff>
      <xdr:row>23</xdr:row>
      <xdr:rowOff>88643</xdr:rowOff>
    </xdr:from>
    <xdr:ext cx="8605309" cy="590349"/>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12534900" y="6860918"/>
          <a:ext cx="8605309" cy="590349"/>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marL="0" indent="0"/>
          <a:r>
            <a:rPr lang="de-DE" sz="1200">
              <a:solidFill>
                <a:schemeClr val="bg1"/>
              </a:solidFill>
              <a:latin typeface="+mn-lt"/>
              <a:ea typeface="+mn-ea"/>
              <a:cs typeface="+mn-cs"/>
            </a:rPr>
            <a:t>The table shows the amounts of electricity for which the EEG levy is increased by 20 percentage points ("quantity of electricity subject to sanction") for which the distribution grid operators operators are entitled and obliged to collect the EEG levy, and the amount of received sanction payments including the claims that have expired by set-off.</a:t>
          </a:r>
        </a:p>
      </xdr:txBody>
    </xdr:sp>
    <xdr:clientData/>
  </xdr:oneCellAnchor>
  <xdr:oneCellAnchor>
    <xdr:from>
      <xdr:col>4</xdr:col>
      <xdr:colOff>9525</xdr:colOff>
      <xdr:row>42</xdr:row>
      <xdr:rowOff>16134</xdr:rowOff>
    </xdr:from>
    <xdr:ext cx="8614834" cy="590349"/>
    <xdr:sp macro="" textlink="">
      <xdr:nvSpPr>
        <xdr:cNvPr id="10" name="Textfeld 9">
          <a:extLst>
            <a:ext uri="{FF2B5EF4-FFF2-40B4-BE49-F238E27FC236}">
              <a16:creationId xmlns:a16="http://schemas.microsoft.com/office/drawing/2014/main" id="{00000000-0008-0000-0900-00000A000000}"/>
            </a:ext>
          </a:extLst>
        </xdr:cNvPr>
        <xdr:cNvSpPr txBox="1"/>
      </xdr:nvSpPr>
      <xdr:spPr>
        <a:xfrm>
          <a:off x="12534900" y="11931909"/>
          <a:ext cx="8614834" cy="590349"/>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r>
            <a:rPr lang="de-DE" sz="1200">
              <a:solidFill>
                <a:schemeClr val="bg1"/>
              </a:solidFill>
            </a:rPr>
            <a:t>The table shows the electricity volumes of self-supply providers for which the claim for reduction of the EEG surcharge on the basis of § 61l (1) or (2) EEG 2021 was asserted against TransnetBW. In addition, the corresponding amount of the reduction in the EEG surcharge is stated (netting amount).</a:t>
          </a:r>
          <a:endParaRPr lang="de-DE" sz="1200">
            <a:solidFill>
              <a:schemeClr val="bg1"/>
            </a:solidFill>
            <a:effectLst/>
            <a:latin typeface="+mn-lt"/>
            <a:ea typeface="+mn-ea"/>
            <a:cs typeface="+mn-cs"/>
          </a:endParaRPr>
        </a:p>
      </xdr:txBody>
    </xdr:sp>
    <xdr:clientData/>
  </xdr:oneCellAnchor>
  <xdr:oneCellAnchor>
    <xdr:from>
      <xdr:col>4</xdr:col>
      <xdr:colOff>9525</xdr:colOff>
      <xdr:row>38</xdr:row>
      <xdr:rowOff>102632</xdr:rowOff>
    </xdr:from>
    <xdr:ext cx="8614834" cy="590349"/>
    <xdr:sp macro="" textlink="">
      <xdr:nvSpPr>
        <xdr:cNvPr id="12" name="Textfeld 11">
          <a:extLst>
            <a:ext uri="{FF2B5EF4-FFF2-40B4-BE49-F238E27FC236}">
              <a16:creationId xmlns:a16="http://schemas.microsoft.com/office/drawing/2014/main" id="{00000000-0008-0000-0900-00000C000000}"/>
            </a:ext>
          </a:extLst>
        </xdr:cNvPr>
        <xdr:cNvSpPr txBox="1"/>
      </xdr:nvSpPr>
      <xdr:spPr>
        <a:xfrm>
          <a:off x="12534900" y="11256407"/>
          <a:ext cx="8614834" cy="590349"/>
        </a:xfrm>
        <a:prstGeom prst="rect">
          <a:avLst/>
        </a:prstGeom>
        <a:solidFill>
          <a:schemeClr val="accent6">
            <a:lumMod val="50000"/>
          </a:schemeClr>
        </a:solidFill>
        <a:ln w="12700">
          <a:solidFill>
            <a:schemeClr val="accent1"/>
          </a:solidFill>
        </a:ln>
      </xdr:spPr>
      <xdr:txBody>
        <a:bodyPr vertOverflow="clip" horzOverflow="clip" wrap="square" lIns="36000" tIns="36000" rIns="36000" bIns="0" rtlCol="0" anchor="ctr" anchorCtr="1">
          <a:spAutoFit/>
        </a:bodyPr>
        <a:lstStyle/>
        <a:p>
          <a:pPr rtl="0" fontAlgn="b"/>
          <a:r>
            <a:rPr lang="de-DE" sz="1200">
              <a:solidFill>
                <a:schemeClr val="bg1"/>
              </a:solidFill>
            </a:rPr>
            <a:t>The table shows the amounts of electricity for which the EEG levy is increased by 20 percentage points ("amounts of electricity subject to sanctions") and for which we are entitled and obliged to collect the EEG levy and</a:t>
          </a:r>
          <a:br>
            <a:rPr lang="de-DE" sz="1200">
              <a:solidFill>
                <a:schemeClr val="bg1"/>
              </a:solidFill>
            </a:rPr>
          </a:br>
          <a:r>
            <a:rPr lang="de-DE" sz="1200">
              <a:solidFill>
                <a:schemeClr val="bg1"/>
              </a:solidFill>
            </a:rPr>
            <a:t>the amount of the payments received, including the claims that have expired by offsetting.</a:t>
          </a:r>
          <a:endParaRPr lang="de-DE" sz="1200">
            <a:solidFill>
              <a:schemeClr val="bg1"/>
            </a:solidFill>
            <a:effectLst/>
            <a:latin typeface="+mn-lt"/>
            <a:ea typeface="+mn-ea"/>
            <a:cs typeface="+mn-cs"/>
          </a:endParaRPr>
        </a:p>
      </xdr:txBody>
    </xdr:sp>
    <xdr:clientData/>
  </xdr:oneCellAnchor>
</xdr:wsDr>
</file>

<file path=xl/theme/theme1.xml><?xml version="1.0" encoding="utf-8"?>
<a:theme xmlns:a="http://schemas.openxmlformats.org/drawingml/2006/main" name="Transnet">
  <a:themeElements>
    <a:clrScheme name="Transnet_BW-Color">
      <a:dk1>
        <a:srgbClr val="000000"/>
      </a:dk1>
      <a:lt1>
        <a:sysClr val="window" lastClr="FFFFFF"/>
      </a:lt1>
      <a:dk2>
        <a:srgbClr val="3B3B3B"/>
      </a:dk2>
      <a:lt2>
        <a:srgbClr val="F9F7DE"/>
      </a:lt2>
      <a:accent1>
        <a:srgbClr val="004754"/>
      </a:accent1>
      <a:accent2>
        <a:srgbClr val="9A9A2E"/>
      </a:accent2>
      <a:accent3>
        <a:srgbClr val="6B9197"/>
      </a:accent3>
      <a:accent4>
        <a:srgbClr val="7B7B7B"/>
      </a:accent4>
      <a:accent5>
        <a:srgbClr val="E6E598"/>
      </a:accent5>
      <a:accent6>
        <a:srgbClr val="C2D3D6"/>
      </a:accent6>
      <a:hlink>
        <a:srgbClr val="004754"/>
      </a:hlink>
      <a:folHlink>
        <a:srgbClr val="7B7B7B"/>
      </a:folHlink>
    </a:clrScheme>
    <a:fontScheme name="TRANSNET_BW-Font">
      <a:majorFont>
        <a:latin typeface="Avenir Next LT Com Demi"/>
        <a:ea typeface=""/>
        <a:cs typeface=""/>
      </a:majorFont>
      <a:minorFont>
        <a:latin typeface="AvenirNext LT Com Regular"/>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3"/>
        </a:solidFill>
        <a:ln>
          <a:noFill/>
        </a:ln>
      </a:spPr>
      <a:bodyPr rtlCol="0" anchor="ctr"/>
      <a:lstStyle>
        <a:defPPr algn="ctr">
          <a:defRPr sz="16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sz="1600" dirty="0" err="1" smtClean="0">
            <a:solidFill>
              <a:schemeClr val="tx2"/>
            </a:solidFill>
          </a:defRPr>
        </a:defPPr>
      </a:lstStyle>
    </a:txDef>
  </a:objectDefaults>
  <a:extraClrSchemeLst/>
  <a:custClrLst>
    <a:custClr name="Abstufung Lime">
      <a:srgbClr val="BEBD00"/>
    </a:custClr>
    <a:custClr name="Abstufung Lime 80%">
      <a:srgbClr val="D0CE5A"/>
    </a:custClr>
    <a:custClr name="Abstufung Lime 60%">
      <a:srgbClr val="DCDA88"/>
    </a:custClr>
    <a:custClr name="Abstufung Lime 40%">
      <a:srgbClr val="E7E6B2"/>
    </a:custClr>
    <a:custClr name="Abstufung Lime 20%">
      <a:srgbClr val="F4F3DA"/>
    </a:custClr>
    <a:custClr name="Hellgelb">
      <a:srgbClr val="F9F7DE"/>
    </a:custClr>
    <a:custClr name="Blank">
      <a:srgbClr val="FFFFFF"/>
    </a:custClr>
    <a:custClr name="Abstufung Grau">
      <a:srgbClr val="3D3C3C"/>
    </a:custClr>
    <a:custClr name="Abstufung Grau 60%">
      <a:srgbClr val="908988"/>
    </a:custClr>
    <a:custClr name="Abstufung Grau 40%">
      <a:srgbClr val="B2ADAC"/>
    </a:custClr>
    <a:custClr name="Abstufung Petrol">
      <a:srgbClr val="004754"/>
    </a:custClr>
    <a:custClr name="Abstufung Petrol 80%">
      <a:srgbClr val="006574"/>
    </a:custClr>
    <a:custClr name="Abstufung Petrol 60%">
      <a:srgbClr val="4B8795"/>
    </a:custClr>
    <a:custClr name="Abstufung Petrol 40%">
      <a:srgbClr val="86ACB7"/>
    </a:custClr>
    <a:custClr name="Abstufung Petrol 20%">
      <a:srgbClr val="C1D5DB"/>
    </a:custClr>
    <a:custClr name="Blank">
      <a:srgbClr val="FFFFFF"/>
    </a:custClr>
    <a:custClr name="Blank">
      <a:srgbClr val="FFFFFF"/>
    </a:custClr>
    <a:custClr name="Blank">
      <a:srgbClr val="FFFFFF"/>
    </a:custClr>
    <a:custClr name="Dunkel-Rot">
      <a:srgbClr val="8C272D"/>
    </a:custClr>
    <a:custClr name="Orange">
      <a:srgbClr val="ED6E00"/>
    </a:custClr>
  </a:custClrLst>
  <a:extLst>
    <a:ext uri="{05A4C25C-085E-4340-85A3-A5531E510DB2}">
      <thm15:themeFamily xmlns:thm15="http://schemas.microsoft.com/office/thememl/2012/main" name="Transnet" id="{1B59434D-CCE7-42DF-8838-E7EBDD20B626}" vid="{1CCAF1A6-C58C-4466-8543-1BEA72F0E40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G17"/>
  <sheetViews>
    <sheetView tabSelected="1" workbookViewId="0">
      <selection activeCell="B33" sqref="B33"/>
    </sheetView>
  </sheetViews>
  <sheetFormatPr baseColWidth="10" defaultRowHeight="15"/>
  <cols>
    <col min="1" max="1" width="60.77734375" customWidth="1"/>
    <col min="2" max="3" width="34.109375" customWidth="1"/>
    <col min="4" max="4" width="10.77734375" customWidth="1"/>
    <col min="5" max="5" width="60.77734375" style="8" customWidth="1"/>
    <col min="6" max="7" width="34.109375" customWidth="1"/>
    <col min="8" max="8" width="15.6640625" bestFit="1" customWidth="1"/>
  </cols>
  <sheetData>
    <row r="1" spans="1:7" ht="23.25">
      <c r="A1" s="191" t="str">
        <f>'Feed-in of renewable energy'!A1</f>
        <v>Feed-in of renewable energy</v>
      </c>
      <c r="B1" s="192"/>
      <c r="C1" s="193"/>
      <c r="D1" s="78"/>
      <c r="E1" s="191" t="s">
        <v>28</v>
      </c>
      <c r="F1" s="192"/>
      <c r="G1" s="193"/>
    </row>
    <row r="2" spans="1:7" ht="15.75">
      <c r="A2" s="104" t="str">
        <f>'Feed-in of renewable energy'!A2</f>
        <v>Overview</v>
      </c>
      <c r="B2" s="18"/>
      <c r="C2" s="19"/>
      <c r="D2" s="78"/>
      <c r="E2" s="104" t="s">
        <v>23</v>
      </c>
      <c r="F2" s="62"/>
      <c r="G2" s="73"/>
    </row>
    <row r="3" spans="1:7" ht="30">
      <c r="A3" s="140"/>
      <c r="B3" s="141" t="str">
        <f>'Feed-in of renewable energy'!B3</f>
        <v>Quantity (kWh)</v>
      </c>
      <c r="C3" s="127" t="str">
        <f>'Feed-in of renewable energy'!C3</f>
        <v>Remuneration (EUR)</v>
      </c>
      <c r="D3" s="78"/>
      <c r="E3" s="114"/>
      <c r="F3" s="119" t="s">
        <v>48</v>
      </c>
      <c r="G3" s="120" t="s">
        <v>27</v>
      </c>
    </row>
    <row r="4" spans="1:7" ht="30">
      <c r="A4" s="79" t="str">
        <f>'Feed-in of renewable energy'!A4</f>
        <v>Remuneratiorn of feed-in</v>
      </c>
      <c r="B4" s="64">
        <f>'Feed-in of renewable energy'!B4</f>
        <v>6170384938</v>
      </c>
      <c r="C4" s="139">
        <f>'Feed-in of renewable energy'!C4</f>
        <v>1794156719.1500001</v>
      </c>
      <c r="D4" s="78"/>
      <c r="E4" s="81" t="str">
        <f>'EEG levy overview'!A4</f>
        <v>Invoiceable electricity quantities and/or EEG-surcharge pursuant to Sections 60 (1) and 61 (1) EEG 2021</v>
      </c>
      <c r="F4" s="82">
        <f>'EEG levy overview'!B4</f>
        <v>50340504505</v>
      </c>
      <c r="G4" s="83">
        <f>'EEG levy overview'!C4</f>
        <v>3272132804.1499996</v>
      </c>
    </row>
    <row r="5" spans="1:7" ht="30">
      <c r="A5" s="79" t="str">
        <f>'Feed-in of renewable energy'!A5</f>
        <v>+ Market premium model</v>
      </c>
      <c r="B5" s="64">
        <f>'Feed-in of renewable energy'!B5</f>
        <v>0</v>
      </c>
      <c r="C5" s="139">
        <f>'Feed-in of renewable energy'!C5</f>
        <v>492237613.79999995</v>
      </c>
      <c r="D5" s="78"/>
      <c r="E5" s="81" t="str">
        <f>'EEG levy overview'!A5</f>
        <v>EEG-surcharge pursuant to Section 64 EEG 2017 / Section 103 (4) EEG 2017 or Section 64a EEG 2021</v>
      </c>
      <c r="F5" s="82">
        <f>'EEG levy overview'!B5</f>
        <v>7657551763</v>
      </c>
      <c r="G5" s="83">
        <f>'EEG levy overview'!C5</f>
        <v>41921294.130000003</v>
      </c>
    </row>
    <row r="6" spans="1:7">
      <c r="A6" s="79" t="str">
        <f>'Feed-in of renewable energy'!A6</f>
        <v>+ Tenant electricity surcharge</v>
      </c>
      <c r="B6" s="64">
        <f>'Feed-in of renewable energy'!B6</f>
        <v>0</v>
      </c>
      <c r="C6" s="139">
        <f>'Feed-in of renewable energy'!C6</f>
        <v>31843.22</v>
      </c>
      <c r="D6" s="78"/>
      <c r="E6" s="81" t="str">
        <f>'EEG levy overview'!A6</f>
        <v>EEG levy pusuant to Section 65 EEG 2017 oder Section 65b EEG 2021</v>
      </c>
      <c r="F6" s="82">
        <f>'EEG levy overview'!B6</f>
        <v>1997887366</v>
      </c>
      <c r="G6" s="83">
        <f>'EEG levy overview'!C6</f>
        <v>25972535.829999998</v>
      </c>
    </row>
    <row r="7" spans="1:7">
      <c r="A7" s="79" t="str">
        <f>'Feed-in of renewable energy'!A7</f>
        <v>+ Flexibility funding</v>
      </c>
      <c r="B7" s="64">
        <f>'Feed-in of renewable energy'!B7</f>
        <v>0</v>
      </c>
      <c r="C7" s="139">
        <f>'Feed-in of renewable energy'!C7</f>
        <v>22978382.84</v>
      </c>
      <c r="D7" s="78"/>
      <c r="E7" s="81" t="str">
        <f>'EEG levy overview'!A7</f>
        <v xml:space="preserve">EEG levy for self-supply with 40 % EEG levy </v>
      </c>
      <c r="F7" s="82">
        <f>'EEG levy overview'!B7</f>
        <v>1124053140</v>
      </c>
      <c r="G7" s="83">
        <f>'EEG levy overview'!C7</f>
        <v>29207529.219999999</v>
      </c>
    </row>
    <row r="8" spans="1:7">
      <c r="A8" s="187" t="s">
        <v>123</v>
      </c>
      <c r="B8" s="64">
        <v>0</v>
      </c>
      <c r="C8" s="139">
        <f>'Municipal participation'!B6</f>
        <v>0</v>
      </c>
      <c r="D8" s="78"/>
      <c r="E8" s="81" t="str">
        <f>'EEG levy overview'!A8</f>
        <v xml:space="preserve">EEG levy for self-supply with 160 % EEG levy </v>
      </c>
      <c r="F8" s="82">
        <f>'EEG levy overview'!B8</f>
        <v>31253820</v>
      </c>
      <c r="G8" s="83">
        <f>'EEG levy overview'!C8</f>
        <v>3250397.27</v>
      </c>
    </row>
    <row r="9" spans="1:7">
      <c r="A9" s="79" t="str">
        <f>'Feed-in of renewable energy'!A9</f>
        <v>- Avoided grid use charges</v>
      </c>
      <c r="B9" s="64">
        <f>'Feed-in of renewable energy'!B9</f>
        <v>0</v>
      </c>
      <c r="C9" s="139">
        <f>'Feed-in of renewable energy'!C9</f>
        <v>37962411.379999995</v>
      </c>
      <c r="D9" s="78"/>
      <c r="E9" s="81" t="str">
        <f>'EEG levy overview'!A9</f>
        <v>EEG levy for self-supply with 20 % EEG levy</v>
      </c>
      <c r="F9" s="82">
        <f>'EEG levy overview'!B9</f>
        <v>15061665</v>
      </c>
      <c r="G9" s="83">
        <f>'EEG levy overview'!C9</f>
        <v>195801.68</v>
      </c>
    </row>
    <row r="10" spans="1:7" ht="30">
      <c r="A10" s="137" t="str">
        <f>'Feed-in of renewable energy'!A10</f>
        <v>Interim result</v>
      </c>
      <c r="B10" s="138">
        <f>SUM(B4:B8)-B9</f>
        <v>6170384938</v>
      </c>
      <c r="C10" s="136">
        <f>SUM(C4:C8)-C9</f>
        <v>2271442147.6299996</v>
      </c>
      <c r="D10" s="78"/>
      <c r="E10" s="81" t="str">
        <f>'EEG levy overview'!A10</f>
        <v>EEG levy for self supply and other, self-generated final consumption with 100 % EEG levy</v>
      </c>
      <c r="F10" s="82">
        <f>'EEG levy overview'!B10</f>
        <v>61799919</v>
      </c>
      <c r="G10" s="83">
        <f>'EEG levy overview'!C10</f>
        <v>4014167.2299999995</v>
      </c>
    </row>
    <row r="11" spans="1:7" ht="30">
      <c r="A11" s="79" t="str">
        <f>'Feed-in of renewable energy'!A11</f>
        <v>+ Subsequent correction pursuant to Section 62 EEG 2021 - Remuneration of feed-in</v>
      </c>
      <c r="B11" s="64">
        <f>'Feed-in of renewable energy'!B11</f>
        <v>38839869</v>
      </c>
      <c r="C11" s="139">
        <f>'Feed-in of renewable energy'!C11</f>
        <v>8802474.5099999998</v>
      </c>
      <c r="D11" s="78"/>
      <c r="E11" s="81" t="str">
        <f>'EEG levy overview'!A11</f>
        <v>Payment of sanctions persuant to 61i (2) EEG 2021</v>
      </c>
      <c r="F11" s="82">
        <f>'EEG levy overview'!B11</f>
        <v>286205</v>
      </c>
      <c r="G11" s="83">
        <f>'EEG levy overview'!C11</f>
        <v>3818.43</v>
      </c>
    </row>
    <row r="12" spans="1:7" ht="30">
      <c r="A12" s="79" t="str">
        <f>'Feed-in of renewable energy'!A12</f>
        <v>+ Subsequent correction pursuant to Section 62 EEG 2021 - Market premium model</v>
      </c>
      <c r="B12" s="64">
        <f>'Feed-in of renewable energy'!B12</f>
        <v>0</v>
      </c>
      <c r="C12" s="139">
        <f>'Feed-in of renewable energy'!C12</f>
        <v>4307043.1500000004</v>
      </c>
      <c r="D12" s="78"/>
      <c r="E12" s="81" t="str">
        <f>'EEG levy overview'!A12</f>
        <v>Offsetting amount pursuant to Section 61l EEG 2021</v>
      </c>
      <c r="F12" s="82">
        <f>'EEG levy overview'!B12</f>
        <v>648257297</v>
      </c>
      <c r="G12" s="83">
        <f>'EEG levy overview'!C12</f>
        <v>-41715645.729999997</v>
      </c>
    </row>
    <row r="13" spans="1:7" ht="30">
      <c r="A13" s="79" t="str">
        <f>'Feed-in of renewable energy'!A13</f>
        <v>+ Subsequent correction pursuant to Section 62 EEG 2021 - Tenant electricity surcharge</v>
      </c>
      <c r="B13" s="64">
        <f>'Feed-in of renewable energy'!B13</f>
        <v>0</v>
      </c>
      <c r="C13" s="139">
        <f>'Feed-in of renewable energy'!C13</f>
        <v>2234.1799999999998</v>
      </c>
      <c r="D13" s="78"/>
      <c r="E13" s="81" t="str">
        <f>'EEG levy overview'!A13</f>
        <v>Subsequent corrections of invoiceable electricity quantities and/or EEG-surcharges for energy suppliers and final consumers</v>
      </c>
      <c r="F13" s="82">
        <f>'EEG levy overview'!B13</f>
        <v>49935105</v>
      </c>
      <c r="G13" s="83">
        <f>'EEG levy overview'!C13</f>
        <v>313256.53999999998</v>
      </c>
    </row>
    <row r="14" spans="1:7" s="91" customFormat="1">
      <c r="A14" s="79" t="str">
        <f>'Feed-in of renewable energy'!A14</f>
        <v>+ Subsequent correction pursuant to Section 62 EEG 2021 - Flexibility funding</v>
      </c>
      <c r="B14" s="64">
        <f>'Feed-in of renewable energy'!B14</f>
        <v>0</v>
      </c>
      <c r="C14" s="139">
        <f>'Feed-in of renewable energy'!C14</f>
        <v>382539.4</v>
      </c>
      <c r="D14" s="78"/>
      <c r="E14" s="81" t="str">
        <f>'EEG levy overview'!A14</f>
        <v>Subsequent corrections for the EEG levy for self-supply</v>
      </c>
      <c r="F14" s="82">
        <f>'EEG levy overview'!B14</f>
        <v>25003601</v>
      </c>
      <c r="G14" s="83">
        <f>'EEG levy overview'!C14</f>
        <v>931648.37</v>
      </c>
    </row>
    <row r="15" spans="1:7" ht="30">
      <c r="A15" s="79" t="str">
        <f>'Feed-in of renewable energy'!A15</f>
        <v>- Subsequent corrections pursuant to Section 62 EEG 2021 - Avoided grid use charges</v>
      </c>
      <c r="B15" s="64">
        <f>'Feed-in of renewable energy'!B15</f>
        <v>0</v>
      </c>
      <c r="C15" s="139">
        <f>'Feed-in of renewable energy'!C15</f>
        <v>119988.1</v>
      </c>
      <c r="D15" s="78"/>
      <c r="E15" s="81" t="str">
        <f>'EEG levy overview'!A15</f>
        <v>Interests paid by self-suppliers</v>
      </c>
      <c r="F15" s="82">
        <f>'EEG levy overview'!B15</f>
        <v>0</v>
      </c>
      <c r="G15" s="83">
        <f>'EEG levy overview'!C15</f>
        <v>0</v>
      </c>
    </row>
    <row r="16" spans="1:7" ht="30" customHeight="1">
      <c r="A16" s="137" t="str">
        <f>'Feed-in of renewable energy'!A16</f>
        <v>Total</v>
      </c>
      <c r="B16" s="138">
        <f>SUM(B10:B14)-B15</f>
        <v>6209224807</v>
      </c>
      <c r="C16" s="136">
        <f>'Feed-in of renewable energy'!C16</f>
        <v>2284816450.77</v>
      </c>
      <c r="D16" s="78"/>
      <c r="E16" s="142" t="s">
        <v>6</v>
      </c>
      <c r="F16" s="105">
        <f>SUM(F4:F15)</f>
        <v>61951594386</v>
      </c>
      <c r="G16" s="136">
        <f>SUM(G4:G15)</f>
        <v>3336227607.1199989</v>
      </c>
    </row>
    <row r="17" spans="4:4" customFormat="1">
      <c r="D17" s="78"/>
    </row>
  </sheetData>
  <customSheetViews>
    <customSheetView guid="{081D88C9-6065-440D-B192-BCFDA813C1F0}">
      <selection activeCell="K28" sqref="K28"/>
      <pageMargins left="0.7" right="0.7" top="0.78740157499999996" bottom="0.78740157499999996" header="0.3" footer="0.3"/>
    </customSheetView>
  </customSheetViews>
  <mergeCells count="2">
    <mergeCell ref="E1:G1"/>
    <mergeCell ref="A1:C1"/>
  </mergeCells>
  <hyperlinks>
    <hyperlink ref="A2" location="'Feed-in of renewable energy'!A1" display="Overview" xr:uid="{00000000-0004-0000-0000-000000000000}"/>
    <hyperlink ref="E2" location="'EEG levy overview'!A1" display="Overview" xr:uid="{00000000-0004-0000-0000-000001000000}"/>
    <hyperlink ref="A4" location="'Feed-in by energy sources'!A1" display="'Feed-in by energy sources'!A1" xr:uid="{00000000-0004-0000-0000-000002000000}"/>
    <hyperlink ref="A5" location="'Market premium model'!A1" display="'Market premium model'!A1" xr:uid="{00000000-0004-0000-0000-000003000000}"/>
    <hyperlink ref="A6" location="'Tenant electricity surcharge'!A1" display="'Tenant electricity surcharge'!A1" xr:uid="{00000000-0004-0000-0000-000004000000}"/>
    <hyperlink ref="A7" location="'Flexibility funding'!A1" display="'Flexibility funding'!A1" xr:uid="{00000000-0004-0000-0000-000005000000}"/>
    <hyperlink ref="A9" location="'Avoided grid use charges'!A1" display="'Avoided grid use charges'!A1" xr:uid="{00000000-0004-0000-0000-000006000000}"/>
    <hyperlink ref="E10:E15" location="'EEG levy'!A1" display="Invoiceable electricity quantities and/or EEG-surcharge pursuant to Sections 60 (1) and 61 (1) Sentence 3 EEG 2014" xr:uid="{00000000-0004-0000-0000-000007000000}"/>
    <hyperlink ref="A11" location="'Feed-in subs.corrections'!A1" display="'Feed-in subs.corrections'!A1" xr:uid="{00000000-0004-0000-0000-000008000000}"/>
    <hyperlink ref="A12" location="'Feed-in subs.corrections'!A1" display="'Feed-in subs.corrections'!A1" xr:uid="{00000000-0004-0000-0000-000009000000}"/>
    <hyperlink ref="A13" location="'Feed-in subs.corrections'!A1" display="'Feed-in subs.corrections'!A1" xr:uid="{00000000-0004-0000-0000-00000A000000}"/>
    <hyperlink ref="A14" location="'Feed-in subs.corrections'!A1" display="'Feed-in subs.corrections'!A1" xr:uid="{00000000-0004-0000-0000-00000B000000}"/>
    <hyperlink ref="A15" location="'Feed-in subs.corrections'!A1" display="'Feed-in subs.corrections'!A1" xr:uid="{00000000-0004-0000-0000-00000C000000}"/>
    <hyperlink ref="A8" location="'Municipal participation'!A1" display="'+ Municipal participation" xr:uid="{25388FE0-93C4-40DC-A809-4A8DB1140073}"/>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D24"/>
  <sheetViews>
    <sheetView workbookViewId="0">
      <selection activeCell="B28" sqref="B28"/>
    </sheetView>
  </sheetViews>
  <sheetFormatPr baseColWidth="10" defaultRowHeight="15"/>
  <cols>
    <col min="1" max="1" width="72.88671875" style="8" customWidth="1"/>
    <col min="2" max="3" width="31.21875" style="8" customWidth="1"/>
    <col min="4" max="4" width="14" bestFit="1" customWidth="1"/>
  </cols>
  <sheetData>
    <row r="1" spans="1:4" ht="23.25">
      <c r="A1" s="196" t="s">
        <v>28</v>
      </c>
      <c r="B1" s="201"/>
      <c r="C1" s="197"/>
    </row>
    <row r="2" spans="1:4">
      <c r="A2" s="44" t="s">
        <v>23</v>
      </c>
      <c r="B2" s="49"/>
      <c r="C2" s="45"/>
    </row>
    <row r="3" spans="1:4">
      <c r="A3" s="114"/>
      <c r="B3" s="115" t="s">
        <v>48</v>
      </c>
      <c r="C3" s="116" t="s">
        <v>27</v>
      </c>
    </row>
    <row r="4" spans="1:4" ht="30" customHeight="1">
      <c r="A4" s="42" t="s">
        <v>102</v>
      </c>
      <c r="B4" s="69">
        <f>'EEG levy'!B4+'EEG levy'!B5</f>
        <v>50340504505</v>
      </c>
      <c r="C4" s="70">
        <f>'EEG levy'!C4+'EEG levy'!C5</f>
        <v>3272132804.1499996</v>
      </c>
    </row>
    <row r="5" spans="1:4" ht="30" customHeight="1">
      <c r="A5" s="42" t="s">
        <v>103</v>
      </c>
      <c r="B5" s="69">
        <f>'EEG levy'!B6+'EEG levy'!B35</f>
        <v>7657551763</v>
      </c>
      <c r="C5" s="70">
        <f>'EEG levy'!C6+'EEG levy'!C35</f>
        <v>41921294.130000003</v>
      </c>
    </row>
    <row r="6" spans="1:4" ht="30" customHeight="1">
      <c r="A6" s="43" t="s">
        <v>104</v>
      </c>
      <c r="B6" s="69">
        <f>'EEG levy'!B7</f>
        <v>1997887366</v>
      </c>
      <c r="C6" s="70">
        <f>'EEG levy'!C7</f>
        <v>25972535.829999998</v>
      </c>
    </row>
    <row r="7" spans="1:4" ht="30" customHeight="1">
      <c r="A7" s="43" t="s">
        <v>105</v>
      </c>
      <c r="B7" s="69">
        <f>'EEG levy'!B18+'EEG levy'!B31</f>
        <v>1124053140</v>
      </c>
      <c r="C7" s="70">
        <f>'EEG levy'!C18+'EEG levy'!C31</f>
        <v>29207529.219999999</v>
      </c>
    </row>
    <row r="8" spans="1:4" s="91" customFormat="1" ht="30" customHeight="1">
      <c r="A8" s="43" t="s">
        <v>106</v>
      </c>
      <c r="B8" s="69">
        <f>'EEG levy'!B19+'EEG levy'!B32</f>
        <v>31253820</v>
      </c>
      <c r="C8" s="164">
        <f>'EEG levy'!C19+'EEG levy'!C32</f>
        <v>3250397.27</v>
      </c>
    </row>
    <row r="9" spans="1:4" ht="30" customHeight="1">
      <c r="A9" s="43" t="s">
        <v>107</v>
      </c>
      <c r="B9" s="69">
        <f>'EEG levy'!B20+'EEG levy'!B33</f>
        <v>15061665</v>
      </c>
      <c r="C9" s="70">
        <f>'EEG levy'!C20+'EEG levy'!C33</f>
        <v>195801.68</v>
      </c>
    </row>
    <row r="10" spans="1:4" ht="30" customHeight="1">
      <c r="A10" s="43" t="s">
        <v>108</v>
      </c>
      <c r="B10" s="69">
        <f>'EEG levy'!B21+'EEG levy'!B34</f>
        <v>61799919</v>
      </c>
      <c r="C10" s="70">
        <f>'EEG levy'!C21+'EEG levy'!C34</f>
        <v>4014167.2299999995</v>
      </c>
    </row>
    <row r="11" spans="1:4" ht="30" customHeight="1">
      <c r="A11" s="43" t="s">
        <v>109</v>
      </c>
      <c r="B11" s="69">
        <f>'EEG levy'!B26</f>
        <v>286205</v>
      </c>
      <c r="C11" s="70">
        <f>'EEG levy'!C26</f>
        <v>3818.43</v>
      </c>
    </row>
    <row r="12" spans="1:4" ht="30" customHeight="1">
      <c r="A12" s="43" t="s">
        <v>110</v>
      </c>
      <c r="B12" s="69">
        <f>'EEG levy'!B13+'EEG levy'!B46</f>
        <v>648257297</v>
      </c>
      <c r="C12" s="70">
        <f>'EEG levy'!C13+'EEG levy'!C46</f>
        <v>-41715645.729999997</v>
      </c>
    </row>
    <row r="13" spans="1:4" ht="30" customHeight="1">
      <c r="A13" s="30" t="s">
        <v>58</v>
      </c>
      <c r="B13" s="69">
        <f>'EEG levy corrections'!B6</f>
        <v>49935105</v>
      </c>
      <c r="C13" s="70">
        <f>'EEG levy corrections'!C4+'EEG levy corrections'!E5</f>
        <v>313256.53999999998</v>
      </c>
    </row>
    <row r="14" spans="1:4" ht="30" customHeight="1">
      <c r="A14" s="43" t="s">
        <v>29</v>
      </c>
      <c r="B14" s="69">
        <f>'EEG levy corrections'!C27+'EEG levy corrections'!C55</f>
        <v>25003601</v>
      </c>
      <c r="C14" s="70">
        <f>'EEG levy corrections'!D27+'EEG levy corrections'!D55</f>
        <v>931648.37</v>
      </c>
    </row>
    <row r="15" spans="1:4" ht="30" customHeight="1">
      <c r="A15" s="160" t="s">
        <v>39</v>
      </c>
      <c r="B15" s="161">
        <v>0</v>
      </c>
      <c r="C15" s="162">
        <v>0</v>
      </c>
      <c r="D15" s="9"/>
    </row>
    <row r="16" spans="1:4" ht="30" customHeight="1">
      <c r="A16" s="14" t="s">
        <v>6</v>
      </c>
      <c r="B16" s="97">
        <f>SUM(B4:B15)</f>
        <v>61951594386</v>
      </c>
      <c r="C16" s="67">
        <f>SUM(C4:C15)</f>
        <v>3336227607.1199989</v>
      </c>
    </row>
    <row r="17" spans="1:2" customFormat="1">
      <c r="A17" s="8"/>
      <c r="B17" s="71"/>
    </row>
    <row r="24" spans="1:2" customFormat="1" ht="23.25">
      <c r="A24" s="1"/>
      <c r="B24" s="8"/>
    </row>
  </sheetData>
  <customSheetViews>
    <customSheetView guid="{081D88C9-6065-440D-B192-BCFDA813C1F0}">
      <selection activeCell="B40" sqref="B40"/>
      <pageMargins left="0.7" right="0.7" top="0.78740157499999996" bottom="0.78740157499999996" header="0.3" footer="0.3"/>
      <pageSetup paperSize="9" orientation="portrait" verticalDpi="0" r:id="rId1"/>
    </customSheetView>
  </customSheetViews>
  <mergeCells count="1">
    <mergeCell ref="A1:C1"/>
  </mergeCells>
  <hyperlinks>
    <hyperlink ref="A4" location="'EEG levy'!A1" display="Invoiceable electricity quantities and/or EEG-surcharge pursuant to Sections 60 (1) and 61 (1) EEG 2017" xr:uid="{00000000-0004-0000-0800-000000000000}"/>
    <hyperlink ref="A5" location="'EEG levy'!A1" display="EEG-surcharge pursuant to Section 64 EEG 2017 / Section 103 (4) EEG 2017 " xr:uid="{00000000-0004-0000-0800-000001000000}"/>
    <hyperlink ref="A6" location="'EEG levy'!A1" display="EEG levy pusuant to Section 65 EEG 2017" xr:uid="{00000000-0004-0000-0800-000002000000}"/>
    <hyperlink ref="A7" location="'EEG levy'!A1" display="Self-supply with full EEG levy " xr:uid="{00000000-0004-0000-0800-000003000000}"/>
    <hyperlink ref="A10" location="'EEG levy'!A1" display="Self-supply with 35% of EEG levy " xr:uid="{00000000-0004-0000-0800-000004000000}"/>
    <hyperlink ref="A13" location="'EEG levy corrections'!A1" display="Subsequent corrections of invoiceable electricity quantities and/or EEG-surcharges for energy suppliers and final consumers" xr:uid="{00000000-0004-0000-0800-000005000000}"/>
    <hyperlink ref="A14" location="'EEG levy corrections'!A1" display="Subsequent corrections for the EEG levy for self-supply" xr:uid="{00000000-0004-0000-0800-000006000000}"/>
    <hyperlink ref="A11" location="'EEG levy'!A1" display="Payment of sanctions persuant to 61i (2) EEG 2017" xr:uid="{00000000-0004-0000-0800-000007000000}"/>
    <hyperlink ref="A12" location="'EEG levy'!A1" display="Offsetting amount pursuant to Section 61l EEG 2017" xr:uid="{00000000-0004-0000-0800-000008000000}"/>
    <hyperlink ref="A15" location="'EEG levy corrections'!A1" display="Interests paid by self-suppliers" xr:uid="{00000000-0004-0000-0800-000009000000}"/>
    <hyperlink ref="A9" location="'EEG levy'!A1" display="EEG levy for self-supply with 20% EEG levy" xr:uid="{00000000-0004-0000-0800-00000A000000}"/>
    <hyperlink ref="A8" location="'EEG levy'!A1" display="EEG levy for self-supply with 160% EEG levy " xr:uid="{00000000-0004-0000-0800-00000B000000}"/>
  </hyperlinks>
  <pageMargins left="0.7" right="0.7" top="0.78740157499999996" bottom="0.78740157499999996"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sheetPr>
  <dimension ref="A1:L50"/>
  <sheetViews>
    <sheetView topLeftCell="A19" zoomScaleNormal="100" workbookViewId="0">
      <selection activeCell="B37" sqref="B37"/>
    </sheetView>
  </sheetViews>
  <sheetFormatPr baseColWidth="10" defaultRowHeight="15"/>
  <cols>
    <col min="1" max="1" width="72.88671875" customWidth="1"/>
    <col min="2" max="3" width="31.21875" customWidth="1"/>
    <col min="4" max="4" width="10.77734375" customWidth="1"/>
    <col min="10" max="10" width="42.44140625" customWidth="1"/>
  </cols>
  <sheetData>
    <row r="1" spans="1:12" ht="23.25">
      <c r="A1" s="208" t="s">
        <v>28</v>
      </c>
      <c r="B1" s="209"/>
      <c r="C1" s="210"/>
    </row>
    <row r="2" spans="1:12" ht="15" customHeight="1">
      <c r="A2" s="202" t="s">
        <v>47</v>
      </c>
      <c r="B2" s="203"/>
      <c r="C2" s="204"/>
    </row>
    <row r="3" spans="1:12" s="10" customFormat="1" ht="30">
      <c r="A3" s="118"/>
      <c r="B3" s="119" t="s">
        <v>30</v>
      </c>
      <c r="C3" s="120" t="s">
        <v>27</v>
      </c>
      <c r="L3" s="41"/>
    </row>
    <row r="4" spans="1:12" ht="30">
      <c r="A4" s="10" t="s">
        <v>111</v>
      </c>
      <c r="B4" s="11">
        <v>49448653228</v>
      </c>
      <c r="C4" s="6">
        <v>3214162470.9499998</v>
      </c>
    </row>
    <row r="5" spans="1:12" ht="30">
      <c r="A5" s="10" t="s">
        <v>112</v>
      </c>
      <c r="B5" s="11">
        <v>891851277</v>
      </c>
      <c r="C5" s="6">
        <v>57970333.200000003</v>
      </c>
    </row>
    <row r="6" spans="1:12" ht="30">
      <c r="A6" s="10" t="s">
        <v>122</v>
      </c>
      <c r="B6" s="11">
        <v>7061686870</v>
      </c>
      <c r="C6" s="6">
        <v>40512253.090000004</v>
      </c>
    </row>
    <row r="7" spans="1:12">
      <c r="A7" s="143" t="s">
        <v>113</v>
      </c>
      <c r="B7" s="168">
        <v>1997887366</v>
      </c>
      <c r="C7" s="169">
        <v>25972535.829999998</v>
      </c>
    </row>
    <row r="8" spans="1:12">
      <c r="A8" s="32" t="s">
        <v>6</v>
      </c>
      <c r="B8" s="35">
        <f>SUM(B4:B7)</f>
        <v>59400078741</v>
      </c>
      <c r="C8" s="33">
        <f>SUM(C4:C7)</f>
        <v>3338617593.0699997</v>
      </c>
    </row>
    <row r="9" spans="1:12">
      <c r="A9" s="34"/>
      <c r="B9" s="34"/>
      <c r="C9" s="34"/>
    </row>
    <row r="10" spans="1:12" ht="30">
      <c r="A10" s="148" t="s">
        <v>42</v>
      </c>
      <c r="B10" s="149" t="s">
        <v>48</v>
      </c>
      <c r="C10" s="150" t="s">
        <v>43</v>
      </c>
    </row>
    <row r="11" spans="1:12" ht="30">
      <c r="A11" s="50" t="s">
        <v>114</v>
      </c>
      <c r="B11" s="170">
        <v>648184444</v>
      </c>
      <c r="C11" s="171">
        <v>-41713752.619999997</v>
      </c>
    </row>
    <row r="12" spans="1:12">
      <c r="A12" s="144" t="s">
        <v>115</v>
      </c>
      <c r="B12" s="172">
        <v>0</v>
      </c>
      <c r="C12" s="173">
        <v>0</v>
      </c>
    </row>
    <row r="13" spans="1:12">
      <c r="A13" s="32" t="s">
        <v>6</v>
      </c>
      <c r="B13" s="35">
        <f>B11+B12</f>
        <v>648184444</v>
      </c>
      <c r="C13" s="51">
        <f>C11+C12</f>
        <v>-41713752.619999997</v>
      </c>
    </row>
    <row r="16" spans="1:12" ht="15" customHeight="1">
      <c r="A16" s="205" t="s">
        <v>88</v>
      </c>
      <c r="B16" s="206"/>
      <c r="C16" s="207"/>
    </row>
    <row r="17" spans="1:5" ht="30">
      <c r="A17" s="145" t="s">
        <v>45</v>
      </c>
      <c r="B17" s="119" t="s">
        <v>48</v>
      </c>
      <c r="C17" s="120" t="s">
        <v>44</v>
      </c>
    </row>
    <row r="18" spans="1:5">
      <c r="A18" s="3" t="s">
        <v>116</v>
      </c>
      <c r="B18" s="11">
        <v>488454147</v>
      </c>
      <c r="C18" s="174">
        <v>12681955.380000001</v>
      </c>
      <c r="E18" s="40"/>
    </row>
    <row r="19" spans="1:5" s="91" customFormat="1">
      <c r="A19" s="3" t="s">
        <v>117</v>
      </c>
      <c r="B19" s="11">
        <v>5358583</v>
      </c>
      <c r="C19" s="174">
        <v>557292.62</v>
      </c>
      <c r="E19" s="40"/>
    </row>
    <row r="20" spans="1:5" s="91" customFormat="1" ht="45">
      <c r="A20" s="152" t="s">
        <v>118</v>
      </c>
      <c r="B20" s="11">
        <v>1526358</v>
      </c>
      <c r="C20" s="174">
        <v>19842.68</v>
      </c>
      <c r="E20" s="40"/>
    </row>
    <row r="21" spans="1:5" s="91" customFormat="1" ht="60">
      <c r="A21" s="146" t="s">
        <v>119</v>
      </c>
      <c r="B21" s="168">
        <v>10597641</v>
      </c>
      <c r="C21" s="175">
        <v>686018.7</v>
      </c>
      <c r="E21" s="40"/>
    </row>
    <row r="22" spans="1:5">
      <c r="A22" s="32" t="s">
        <v>40</v>
      </c>
      <c r="B22" s="35">
        <f>SUM(B18:B21)</f>
        <v>505936729</v>
      </c>
      <c r="C22" s="51">
        <f>SUM(C18:C21)</f>
        <v>13945109.379999999</v>
      </c>
    </row>
    <row r="23" spans="1:5">
      <c r="A23" s="8"/>
      <c r="B23" s="8"/>
      <c r="C23" s="8"/>
    </row>
    <row r="24" spans="1:5" ht="30">
      <c r="A24" s="52" t="s">
        <v>45</v>
      </c>
      <c r="B24" s="54" t="s">
        <v>49</v>
      </c>
      <c r="C24" s="55" t="s">
        <v>46</v>
      </c>
    </row>
    <row r="25" spans="1:5" ht="30">
      <c r="A25" s="147" t="s">
        <v>120</v>
      </c>
      <c r="B25" s="168">
        <v>286205</v>
      </c>
      <c r="C25" s="175">
        <v>3818.43</v>
      </c>
    </row>
    <row r="26" spans="1:5">
      <c r="A26" s="32" t="s">
        <v>6</v>
      </c>
      <c r="B26" s="35">
        <f>B25</f>
        <v>286205</v>
      </c>
      <c r="C26" s="33">
        <f>C25</f>
        <v>3818.43</v>
      </c>
    </row>
    <row r="27" spans="1:5" s="8" customFormat="1"/>
    <row r="28" spans="1:5" s="8" customFormat="1"/>
    <row r="29" spans="1:5" s="8" customFormat="1">
      <c r="A29" s="205" t="s">
        <v>89</v>
      </c>
      <c r="B29" s="206"/>
      <c r="C29" s="207"/>
    </row>
    <row r="30" spans="1:5" s="8" customFormat="1" ht="30">
      <c r="A30" s="145" t="s">
        <v>45</v>
      </c>
      <c r="B30" s="119" t="s">
        <v>48</v>
      </c>
      <c r="C30" s="120" t="s">
        <v>44</v>
      </c>
    </row>
    <row r="31" spans="1:5" s="8" customFormat="1">
      <c r="A31" s="3" t="s">
        <v>116</v>
      </c>
      <c r="B31" s="11">
        <v>635598993</v>
      </c>
      <c r="C31" s="6">
        <v>16525573.84</v>
      </c>
    </row>
    <row r="32" spans="1:5" s="8" customFormat="1">
      <c r="A32" s="3" t="s">
        <v>117</v>
      </c>
      <c r="B32" s="11">
        <v>25895237</v>
      </c>
      <c r="C32" s="6">
        <v>2693104.65</v>
      </c>
    </row>
    <row r="33" spans="1:5" s="8" customFormat="1" ht="45">
      <c r="A33" s="56" t="s">
        <v>118</v>
      </c>
      <c r="B33" s="11">
        <v>13535307</v>
      </c>
      <c r="C33" s="6">
        <v>175959</v>
      </c>
    </row>
    <row r="34" spans="1:5" s="8" customFormat="1" ht="60">
      <c r="A34" s="56" t="s">
        <v>119</v>
      </c>
      <c r="B34" s="11">
        <v>51202278</v>
      </c>
      <c r="C34" s="6">
        <v>3328148.53</v>
      </c>
      <c r="E34" s="31"/>
    </row>
    <row r="35" spans="1:5" s="8" customFormat="1">
      <c r="A35" s="72" t="s">
        <v>121</v>
      </c>
      <c r="B35" s="11">
        <v>595864893</v>
      </c>
      <c r="C35" s="6">
        <v>1409041.04</v>
      </c>
    </row>
    <row r="36" spans="1:5" s="8" customFormat="1">
      <c r="A36" s="143" t="s">
        <v>113</v>
      </c>
      <c r="B36" s="153">
        <v>0</v>
      </c>
      <c r="C36" s="176">
        <v>0</v>
      </c>
    </row>
    <row r="37" spans="1:5" s="8" customFormat="1">
      <c r="A37" s="32" t="s">
        <v>40</v>
      </c>
      <c r="B37" s="35">
        <f>SUM(B31:B36)</f>
        <v>1322096708</v>
      </c>
      <c r="C37" s="33">
        <f>SUM(C31:C36)</f>
        <v>24131827.059999999</v>
      </c>
    </row>
    <row r="38" spans="1:5" s="8" customFormat="1"/>
    <row r="39" spans="1:5" s="8" customFormat="1" ht="30">
      <c r="A39" s="148" t="s">
        <v>45</v>
      </c>
      <c r="B39" s="149" t="s">
        <v>49</v>
      </c>
      <c r="C39" s="150" t="s">
        <v>46</v>
      </c>
    </row>
    <row r="40" spans="1:5" s="8" customFormat="1" ht="30">
      <c r="A40" s="151" t="s">
        <v>120</v>
      </c>
      <c r="B40" s="153">
        <v>196013</v>
      </c>
      <c r="C40" s="154">
        <v>2548.17</v>
      </c>
    </row>
    <row r="41" spans="1:5" s="8" customFormat="1">
      <c r="A41" s="32" t="s">
        <v>6</v>
      </c>
      <c r="B41" s="35">
        <f>B40</f>
        <v>196013</v>
      </c>
      <c r="C41" s="33">
        <f>C40</f>
        <v>2548.17</v>
      </c>
    </row>
    <row r="42" spans="1:5" s="8" customFormat="1"/>
    <row r="43" spans="1:5" s="8" customFormat="1" ht="30">
      <c r="A43" s="148" t="s">
        <v>42</v>
      </c>
      <c r="B43" s="149" t="s">
        <v>48</v>
      </c>
      <c r="C43" s="150" t="s">
        <v>43</v>
      </c>
    </row>
    <row r="44" spans="1:5" ht="30">
      <c r="A44" s="50" t="s">
        <v>114</v>
      </c>
      <c r="B44" s="11">
        <v>72853</v>
      </c>
      <c r="C44" s="4">
        <v>-1893.11</v>
      </c>
    </row>
    <row r="45" spans="1:5">
      <c r="A45" s="144" t="s">
        <v>115</v>
      </c>
      <c r="B45" s="168">
        <v>0</v>
      </c>
      <c r="C45" s="177">
        <v>0</v>
      </c>
    </row>
    <row r="46" spans="1:5">
      <c r="A46" s="32" t="s">
        <v>6</v>
      </c>
      <c r="B46" s="35">
        <f>SUM(B44:B45)</f>
        <v>72853</v>
      </c>
      <c r="C46" s="163">
        <f>SUM(C44:C45)</f>
        <v>-1893.11</v>
      </c>
    </row>
    <row r="50" spans="2:2">
      <c r="B50" s="9"/>
    </row>
  </sheetData>
  <customSheetViews>
    <customSheetView guid="{081D88C9-6065-440D-B192-BCFDA813C1F0}">
      <selection activeCell="A5" sqref="A5"/>
      <pageMargins left="0.7" right="0.7" top="0.78740157499999996" bottom="0.78740157499999996" header="0.3" footer="0.3"/>
      <pageSetup paperSize="9" orientation="portrait" verticalDpi="0" r:id="rId1"/>
    </customSheetView>
  </customSheetViews>
  <mergeCells count="4">
    <mergeCell ref="A2:C2"/>
    <mergeCell ref="A16:C16"/>
    <mergeCell ref="A1:C1"/>
    <mergeCell ref="A29:C29"/>
  </mergeCells>
  <pageMargins left="0.7" right="0.7" top="0.78740157499999996" bottom="0.78740157499999996" header="0.3" footer="0.3"/>
  <pageSetup paperSize="9"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sheetPr>
  <dimension ref="A1:E55"/>
  <sheetViews>
    <sheetView zoomScaleNormal="100" workbookViewId="0">
      <selection activeCell="B59" sqref="B59"/>
    </sheetView>
  </sheetViews>
  <sheetFormatPr baseColWidth="10" defaultRowHeight="15"/>
  <cols>
    <col min="1" max="1" width="72.88671875" customWidth="1"/>
    <col min="2" max="5" width="31.21875" customWidth="1"/>
    <col min="6" max="6" width="10.77734375" customWidth="1"/>
  </cols>
  <sheetData>
    <row r="1" spans="1:5" ht="23.25" customHeight="1">
      <c r="A1" s="196" t="s">
        <v>28</v>
      </c>
      <c r="B1" s="201"/>
      <c r="C1" s="201"/>
      <c r="D1" s="201"/>
      <c r="E1" s="197"/>
    </row>
    <row r="2" spans="1:5">
      <c r="A2" s="76" t="s">
        <v>99</v>
      </c>
      <c r="B2" s="59"/>
      <c r="C2" s="59"/>
      <c r="D2" s="59"/>
      <c r="E2" s="77"/>
    </row>
    <row r="3" spans="1:5" ht="30">
      <c r="A3" s="157"/>
      <c r="B3" s="125" t="s">
        <v>34</v>
      </c>
      <c r="C3" s="125" t="s">
        <v>35</v>
      </c>
      <c r="D3" s="125" t="s">
        <v>36</v>
      </c>
      <c r="E3" s="126" t="s">
        <v>9</v>
      </c>
    </row>
    <row r="4" spans="1:5" ht="30" customHeight="1">
      <c r="A4" s="17" t="s">
        <v>31</v>
      </c>
      <c r="B4" s="11">
        <v>49935105</v>
      </c>
      <c r="C4" s="178">
        <v>313256.53999999998</v>
      </c>
      <c r="D4" s="178"/>
      <c r="E4" s="179"/>
    </row>
    <row r="5" spans="1:5" ht="30" customHeight="1">
      <c r="A5" s="103" t="s">
        <v>32</v>
      </c>
      <c r="B5" s="168">
        <v>0</v>
      </c>
      <c r="C5" s="180">
        <v>0</v>
      </c>
      <c r="D5" s="168">
        <v>0</v>
      </c>
      <c r="E5" s="181">
        <v>0</v>
      </c>
    </row>
    <row r="6" spans="1:5" ht="30" customHeight="1">
      <c r="A6" s="22" t="s">
        <v>6</v>
      </c>
      <c r="B6" s="85">
        <f>B4+B5</f>
        <v>49935105</v>
      </c>
      <c r="C6" s="86">
        <f>C4+C5</f>
        <v>313256.53999999998</v>
      </c>
      <c r="D6" s="95">
        <f>D4+D5</f>
        <v>0</v>
      </c>
      <c r="E6" s="96">
        <f>E4+E5</f>
        <v>0</v>
      </c>
    </row>
    <row r="8" spans="1:5">
      <c r="A8" s="36" t="s">
        <v>33</v>
      </c>
      <c r="B8" s="37"/>
      <c r="C8" s="37"/>
      <c r="D8" s="38"/>
    </row>
    <row r="9" spans="1:5" ht="30">
      <c r="A9" s="22" t="s">
        <v>59</v>
      </c>
      <c r="B9" s="158" t="s">
        <v>45</v>
      </c>
      <c r="C9" s="125" t="s">
        <v>34</v>
      </c>
      <c r="D9" s="126" t="s">
        <v>50</v>
      </c>
    </row>
    <row r="10" spans="1:5" ht="45">
      <c r="A10" s="17">
        <v>2016</v>
      </c>
      <c r="B10" s="99" t="s">
        <v>62</v>
      </c>
      <c r="C10" s="182">
        <v>2013545</v>
      </c>
      <c r="D10" s="53">
        <v>44779.23</v>
      </c>
    </row>
    <row r="11" spans="1:5" ht="45">
      <c r="A11" s="17"/>
      <c r="B11" s="99" t="s">
        <v>90</v>
      </c>
      <c r="C11" s="182">
        <v>-612181</v>
      </c>
      <c r="D11" s="53">
        <v>-38897.980000000003</v>
      </c>
    </row>
    <row r="12" spans="1:5" ht="45">
      <c r="A12" s="17">
        <v>2017</v>
      </c>
      <c r="B12" s="100" t="s">
        <v>63</v>
      </c>
      <c r="C12" s="182">
        <v>2260272</v>
      </c>
      <c r="D12" s="53">
        <v>62202.69</v>
      </c>
    </row>
    <row r="13" spans="1:5" ht="105">
      <c r="A13" s="17"/>
      <c r="B13" s="99" t="s">
        <v>64</v>
      </c>
      <c r="C13" s="182">
        <v>-829264</v>
      </c>
      <c r="D13" s="53">
        <v>-57053.36</v>
      </c>
    </row>
    <row r="14" spans="1:5" ht="45">
      <c r="A14" s="17"/>
      <c r="B14" s="102" t="s">
        <v>65</v>
      </c>
      <c r="C14" s="182">
        <v>824827</v>
      </c>
      <c r="D14" s="53">
        <v>11349.62</v>
      </c>
    </row>
    <row r="15" spans="1:5" ht="45">
      <c r="A15" s="17">
        <v>2018</v>
      </c>
      <c r="B15" s="100" t="s">
        <v>66</v>
      </c>
      <c r="C15" s="182">
        <v>3426401</v>
      </c>
      <c r="D15" s="53">
        <v>93088.46</v>
      </c>
    </row>
    <row r="16" spans="1:5" s="91" customFormat="1" ht="60">
      <c r="A16" s="17"/>
      <c r="B16" s="100" t="s">
        <v>70</v>
      </c>
      <c r="C16" s="182">
        <v>165035</v>
      </c>
      <c r="D16" s="53">
        <v>2241.83</v>
      </c>
    </row>
    <row r="17" spans="1:4" s="91" customFormat="1" ht="105">
      <c r="A17" s="17"/>
      <c r="B17" s="99" t="s">
        <v>67</v>
      </c>
      <c r="C17" s="182">
        <v>4452383</v>
      </c>
      <c r="D17" s="53">
        <v>302405.84999999998</v>
      </c>
    </row>
    <row r="18" spans="1:4" s="91" customFormat="1" ht="45">
      <c r="A18" s="17"/>
      <c r="B18" s="102" t="s">
        <v>68</v>
      </c>
      <c r="C18" s="182">
        <v>768152</v>
      </c>
      <c r="D18" s="53">
        <v>10434.58</v>
      </c>
    </row>
    <row r="19" spans="1:4" ht="45">
      <c r="A19" s="17">
        <v>2019</v>
      </c>
      <c r="B19" s="100" t="s">
        <v>69</v>
      </c>
      <c r="C19" s="182">
        <v>2248576</v>
      </c>
      <c r="D19" s="53">
        <v>57608.53</v>
      </c>
    </row>
    <row r="20" spans="1:4" s="91" customFormat="1" ht="60">
      <c r="A20" s="17"/>
      <c r="B20" s="100" t="s">
        <v>70</v>
      </c>
      <c r="C20" s="182">
        <v>286086</v>
      </c>
      <c r="D20" s="53">
        <v>3664.76</v>
      </c>
    </row>
    <row r="21" spans="1:4" s="91" customFormat="1" ht="105">
      <c r="A21" s="17"/>
      <c r="B21" s="99" t="s">
        <v>71</v>
      </c>
      <c r="C21" s="182">
        <v>3289784</v>
      </c>
      <c r="D21" s="53">
        <v>210710.67</v>
      </c>
    </row>
    <row r="22" spans="1:4" s="91" customFormat="1" ht="45">
      <c r="A22" s="17"/>
      <c r="B22" s="102" t="s">
        <v>72</v>
      </c>
      <c r="C22" s="182">
        <v>858170</v>
      </c>
      <c r="D22" s="53">
        <v>10993.16</v>
      </c>
    </row>
    <row r="23" spans="1:4" s="91" customFormat="1" ht="45">
      <c r="A23" s="17">
        <v>2020</v>
      </c>
      <c r="B23" s="100" t="s">
        <v>69</v>
      </c>
      <c r="C23" s="182">
        <v>1002963</v>
      </c>
      <c r="D23" s="53">
        <v>27104.080000000002</v>
      </c>
    </row>
    <row r="24" spans="1:4" s="91" customFormat="1" ht="60">
      <c r="A24" s="17"/>
      <c r="B24" s="100" t="s">
        <v>70</v>
      </c>
      <c r="C24" s="182">
        <v>104466</v>
      </c>
      <c r="D24" s="53">
        <v>1411.54</v>
      </c>
    </row>
    <row r="25" spans="1:4" s="91" customFormat="1" ht="105">
      <c r="A25" s="17"/>
      <c r="B25" s="99" t="s">
        <v>71</v>
      </c>
      <c r="C25" s="182">
        <v>6366862</v>
      </c>
      <c r="D25" s="53">
        <v>430145.24</v>
      </c>
    </row>
    <row r="26" spans="1:4" ht="45">
      <c r="A26" s="103"/>
      <c r="B26" s="159" t="s">
        <v>72</v>
      </c>
      <c r="C26" s="153">
        <v>687877</v>
      </c>
      <c r="D26" s="154">
        <v>9294.59</v>
      </c>
    </row>
    <row r="27" spans="1:4">
      <c r="A27" s="22" t="s">
        <v>41</v>
      </c>
      <c r="B27" s="98"/>
      <c r="C27" s="85">
        <f>SUM(C10:C26)</f>
        <v>27313954</v>
      </c>
      <c r="D27" s="23">
        <f>SUM(D10:D26)</f>
        <v>1181483.49</v>
      </c>
    </row>
    <row r="29" spans="1:4">
      <c r="A29" s="211" t="s">
        <v>100</v>
      </c>
      <c r="B29" s="212"/>
      <c r="C29" s="213"/>
      <c r="D29" s="91"/>
    </row>
    <row r="30" spans="1:4">
      <c r="A30" s="22"/>
      <c r="B30" s="125"/>
      <c r="C30" s="126" t="s">
        <v>38</v>
      </c>
      <c r="D30" s="91"/>
    </row>
    <row r="31" spans="1:4">
      <c r="A31" s="57" t="s">
        <v>51</v>
      </c>
      <c r="B31" s="58"/>
      <c r="C31" s="155">
        <v>0</v>
      </c>
      <c r="D31" s="91"/>
    </row>
    <row r="33" spans="1:4">
      <c r="A33" s="36" t="s">
        <v>101</v>
      </c>
      <c r="B33" s="37"/>
      <c r="C33" s="37"/>
      <c r="D33" s="38"/>
    </row>
    <row r="34" spans="1:4" ht="30">
      <c r="A34" s="22" t="s">
        <v>59</v>
      </c>
      <c r="B34" s="158" t="s">
        <v>45</v>
      </c>
      <c r="C34" s="125" t="s">
        <v>34</v>
      </c>
      <c r="D34" s="126" t="s">
        <v>50</v>
      </c>
    </row>
    <row r="35" spans="1:4" ht="45">
      <c r="A35" s="17">
        <v>2014</v>
      </c>
      <c r="B35" s="99" t="s">
        <v>73</v>
      </c>
      <c r="C35" s="92">
        <v>-28455</v>
      </c>
      <c r="D35" s="6">
        <v>-1775.59</v>
      </c>
    </row>
    <row r="36" spans="1:4" s="91" customFormat="1" ht="45">
      <c r="A36" s="17">
        <v>2015</v>
      </c>
      <c r="B36" s="99" t="s">
        <v>74</v>
      </c>
      <c r="C36" s="11">
        <v>-711866</v>
      </c>
      <c r="D36" s="6">
        <v>-13176.67</v>
      </c>
    </row>
    <row r="37" spans="1:4" s="91" customFormat="1" ht="45">
      <c r="A37" s="17"/>
      <c r="B37" s="99" t="s">
        <v>73</v>
      </c>
      <c r="C37" s="182">
        <v>830422</v>
      </c>
      <c r="D37" s="53">
        <v>51237.04</v>
      </c>
    </row>
    <row r="38" spans="1:4" ht="45">
      <c r="A38" s="101">
        <v>2016</v>
      </c>
      <c r="B38" s="99" t="s">
        <v>62</v>
      </c>
      <c r="C38" s="183">
        <v>-7784445</v>
      </c>
      <c r="D38" s="184">
        <v>-173109.58</v>
      </c>
    </row>
    <row r="39" spans="1:4" ht="45">
      <c r="A39" s="101"/>
      <c r="B39" s="99" t="s">
        <v>73</v>
      </c>
      <c r="C39" s="183">
        <v>3112391</v>
      </c>
      <c r="D39" s="184">
        <v>197761.32</v>
      </c>
    </row>
    <row r="40" spans="1:4" ht="45">
      <c r="A40" s="101">
        <v>2017</v>
      </c>
      <c r="B40" s="100" t="s">
        <v>75</v>
      </c>
      <c r="C40" s="183">
        <v>-12122535</v>
      </c>
      <c r="D40" s="184">
        <v>-334559.17</v>
      </c>
    </row>
    <row r="41" spans="1:4" ht="105">
      <c r="A41" s="101"/>
      <c r="B41" s="99" t="s">
        <v>76</v>
      </c>
      <c r="C41" s="183">
        <v>2977146</v>
      </c>
      <c r="D41" s="184">
        <v>204827.65</v>
      </c>
    </row>
    <row r="42" spans="1:4" ht="45">
      <c r="A42" s="101"/>
      <c r="B42" s="102" t="s">
        <v>77</v>
      </c>
      <c r="C42" s="183">
        <v>-5215</v>
      </c>
      <c r="D42" s="184">
        <v>-71.760000000000005</v>
      </c>
    </row>
    <row r="43" spans="1:4" ht="45">
      <c r="A43" s="101">
        <v>2018</v>
      </c>
      <c r="B43" s="100" t="s">
        <v>78</v>
      </c>
      <c r="C43" s="183">
        <v>-144719</v>
      </c>
      <c r="D43" s="184">
        <v>-356044.38</v>
      </c>
    </row>
    <row r="44" spans="1:4" s="91" customFormat="1" ht="60">
      <c r="A44" s="101"/>
      <c r="B44" s="100" t="s">
        <v>79</v>
      </c>
      <c r="C44" s="183">
        <v>378</v>
      </c>
      <c r="D44" s="184">
        <v>5.13</v>
      </c>
    </row>
    <row r="45" spans="1:4" ht="120">
      <c r="A45" s="101"/>
      <c r="B45" s="99" t="s">
        <v>80</v>
      </c>
      <c r="C45" s="183">
        <v>5288620</v>
      </c>
      <c r="D45" s="184">
        <v>-2924.75</v>
      </c>
    </row>
    <row r="46" spans="1:4" s="91" customFormat="1" ht="45">
      <c r="A46" s="101"/>
      <c r="B46" s="102" t="s">
        <v>91</v>
      </c>
      <c r="C46" s="183">
        <v>-4331</v>
      </c>
      <c r="D46" s="184">
        <v>-58.83</v>
      </c>
    </row>
    <row r="47" spans="1:4" s="91" customFormat="1" ht="45">
      <c r="A47" s="101">
        <v>2019</v>
      </c>
      <c r="B47" s="100" t="s">
        <v>93</v>
      </c>
      <c r="C47" s="183">
        <v>-3486229</v>
      </c>
      <c r="D47" s="184">
        <v>-75628.070000000007</v>
      </c>
    </row>
    <row r="48" spans="1:4" s="91" customFormat="1" ht="120">
      <c r="A48" s="101"/>
      <c r="B48" s="99" t="s">
        <v>97</v>
      </c>
      <c r="C48" s="183">
        <v>6949040</v>
      </c>
      <c r="D48" s="184">
        <v>445086.03</v>
      </c>
    </row>
    <row r="49" spans="1:4" s="91" customFormat="1" ht="45">
      <c r="A49" s="101"/>
      <c r="B49" s="102" t="s">
        <v>92</v>
      </c>
      <c r="C49" s="183">
        <v>8332</v>
      </c>
      <c r="D49" s="184">
        <v>106.73</v>
      </c>
    </row>
    <row r="50" spans="1:4" s="91" customFormat="1" ht="45">
      <c r="A50" s="101">
        <v>2020</v>
      </c>
      <c r="B50" s="100" t="s">
        <v>94</v>
      </c>
      <c r="C50" s="183">
        <v>13011156</v>
      </c>
      <c r="D50" s="184">
        <v>414253.01</v>
      </c>
    </row>
    <row r="51" spans="1:4" s="91" customFormat="1" ht="45">
      <c r="A51" s="101"/>
      <c r="B51" s="102" t="s">
        <v>95</v>
      </c>
      <c r="C51" s="183">
        <v>2124453</v>
      </c>
      <c r="D51" s="184">
        <v>229644.87</v>
      </c>
    </row>
    <row r="52" spans="1:4" s="91" customFormat="1" ht="60">
      <c r="A52" s="101"/>
      <c r="B52" s="100" t="s">
        <v>81</v>
      </c>
      <c r="C52" s="183">
        <v>0</v>
      </c>
      <c r="D52" s="184">
        <v>91.6</v>
      </c>
    </row>
    <row r="53" spans="1:4" s="91" customFormat="1" ht="120">
      <c r="A53" s="101"/>
      <c r="B53" s="99" t="s">
        <v>96</v>
      </c>
      <c r="C53" s="183">
        <v>-12332465</v>
      </c>
      <c r="D53" s="184">
        <v>-835607.37</v>
      </c>
    </row>
    <row r="54" spans="1:4" ht="45">
      <c r="A54" s="57"/>
      <c r="B54" s="159" t="s">
        <v>98</v>
      </c>
      <c r="C54" s="185">
        <v>7969</v>
      </c>
      <c r="D54" s="186">
        <v>107.67</v>
      </c>
    </row>
    <row r="55" spans="1:4">
      <c r="A55" s="22" t="s">
        <v>41</v>
      </c>
      <c r="B55" s="85"/>
      <c r="C55" s="97">
        <f>SUM(C35:C54)</f>
        <v>-2310353</v>
      </c>
      <c r="D55" s="156">
        <f>SUM(D35:D54)</f>
        <v>-249835.12000000002</v>
      </c>
    </row>
  </sheetData>
  <customSheetViews>
    <customSheetView guid="{081D88C9-6065-440D-B192-BCFDA813C1F0}">
      <selection activeCell="B7" sqref="B7"/>
      <pageMargins left="0.7" right="0.7" top="0.78740157499999996" bottom="0.78740157499999996" header="0.3" footer="0.3"/>
      <pageSetup paperSize="9" orientation="portrait" verticalDpi="0" r:id="rId1"/>
    </customSheetView>
  </customSheetViews>
  <mergeCells count="2">
    <mergeCell ref="A29:C29"/>
    <mergeCell ref="A1:E1"/>
  </mergeCell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20"/>
  <sheetViews>
    <sheetView workbookViewId="0">
      <selection activeCell="A35" sqref="A35"/>
    </sheetView>
  </sheetViews>
  <sheetFormatPr baseColWidth="10" defaultRowHeight="15"/>
  <cols>
    <col min="1" max="1" width="71" bestFit="1" customWidth="1"/>
    <col min="2" max="3" width="31.21875" customWidth="1"/>
    <col min="4" max="4" width="10.77734375" customWidth="1"/>
    <col min="5" max="5" width="16.6640625" bestFit="1" customWidth="1"/>
  </cols>
  <sheetData>
    <row r="1" spans="1:5" ht="23.25">
      <c r="A1" s="191" t="s">
        <v>11</v>
      </c>
      <c r="B1" s="192"/>
      <c r="C1" s="193"/>
    </row>
    <row r="2" spans="1:5">
      <c r="A2" s="44" t="s">
        <v>23</v>
      </c>
      <c r="B2" s="18"/>
      <c r="C2" s="19"/>
    </row>
    <row r="3" spans="1:5">
      <c r="A3" s="131"/>
      <c r="B3" s="132" t="s">
        <v>8</v>
      </c>
      <c r="C3" s="133" t="s">
        <v>9</v>
      </c>
    </row>
    <row r="4" spans="1:5" ht="30" customHeight="1">
      <c r="A4" s="63" t="s">
        <v>26</v>
      </c>
      <c r="B4" s="64">
        <f>'Feed-in by energy sources'!B10</f>
        <v>6170384938</v>
      </c>
      <c r="C4" s="13">
        <f>'Feed-in by energy sources'!C10</f>
        <v>1794156719.1500001</v>
      </c>
      <c r="E4" s="11"/>
    </row>
    <row r="5" spans="1:5" ht="30" customHeight="1">
      <c r="A5" s="68" t="s">
        <v>52</v>
      </c>
      <c r="B5" s="65">
        <v>0</v>
      </c>
      <c r="C5" s="13">
        <f>'Market premium model'!B10</f>
        <v>492237613.79999995</v>
      </c>
    </row>
    <row r="6" spans="1:5" ht="30" customHeight="1">
      <c r="A6" s="68" t="s">
        <v>53</v>
      </c>
      <c r="B6" s="65">
        <v>0</v>
      </c>
      <c r="C6" s="13">
        <f>'Tenant electricity surcharge'!C4</f>
        <v>31843.22</v>
      </c>
    </row>
    <row r="7" spans="1:5" ht="30" customHeight="1">
      <c r="A7" s="68" t="s">
        <v>54</v>
      </c>
      <c r="B7" s="65">
        <v>0</v>
      </c>
      <c r="C7" s="13">
        <f>'Flexibility funding'!B4</f>
        <v>22978382.84</v>
      </c>
    </row>
    <row r="8" spans="1:5" ht="30" customHeight="1">
      <c r="A8" s="68" t="s">
        <v>123</v>
      </c>
      <c r="B8" s="65">
        <v>0</v>
      </c>
      <c r="C8" s="93">
        <f>'Municipal participation'!B6</f>
        <v>0</v>
      </c>
    </row>
    <row r="9" spans="1:5" ht="30" customHeight="1">
      <c r="A9" s="68" t="s">
        <v>55</v>
      </c>
      <c r="B9" s="65">
        <v>0</v>
      </c>
      <c r="C9" s="13">
        <f>'Avoided grid use charges'!B8</f>
        <v>37962411.379999995</v>
      </c>
      <c r="E9" s="7"/>
    </row>
    <row r="10" spans="1:5" ht="30" customHeight="1">
      <c r="A10" s="134" t="s">
        <v>57</v>
      </c>
      <c r="B10" s="135">
        <f>SUM(B4:B8)-B9</f>
        <v>6170384938</v>
      </c>
      <c r="C10" s="136">
        <f>SUM(C4:C8)-C9</f>
        <v>2271442147.6299996</v>
      </c>
      <c r="D10" s="27"/>
    </row>
    <row r="11" spans="1:5" ht="30" customHeight="1">
      <c r="A11" s="68" t="s">
        <v>83</v>
      </c>
      <c r="B11" s="29">
        <f>'Feed-in subs.corrections'!B5</f>
        <v>38839869</v>
      </c>
      <c r="C11" s="13">
        <f>'Feed-in subs.corrections'!C5</f>
        <v>8802474.5099999998</v>
      </c>
    </row>
    <row r="12" spans="1:5" s="91" customFormat="1" ht="30" customHeight="1">
      <c r="A12" s="68" t="s">
        <v>84</v>
      </c>
      <c r="B12" s="29">
        <v>0</v>
      </c>
      <c r="C12" s="13">
        <f>'Feed-in subs.corrections'!C6</f>
        <v>4307043.1500000004</v>
      </c>
    </row>
    <row r="13" spans="1:5" ht="30" customHeight="1">
      <c r="A13" s="68" t="s">
        <v>85</v>
      </c>
      <c r="B13" s="94">
        <v>0</v>
      </c>
      <c r="C13" s="93">
        <f>'Feed-in subs.corrections'!C7</f>
        <v>2234.1799999999998</v>
      </c>
    </row>
    <row r="14" spans="1:5" ht="30" customHeight="1">
      <c r="A14" s="68" t="s">
        <v>87</v>
      </c>
      <c r="B14" s="64">
        <v>0</v>
      </c>
      <c r="C14" s="13">
        <f>'Feed-in subs.corrections'!C8</f>
        <v>382539.4</v>
      </c>
    </row>
    <row r="15" spans="1:5" ht="30" customHeight="1">
      <c r="A15" s="68" t="s">
        <v>86</v>
      </c>
      <c r="B15" s="66">
        <v>0</v>
      </c>
      <c r="C15" s="13">
        <f>'Feed-in subs.corrections'!C9</f>
        <v>119988.1</v>
      </c>
    </row>
    <row r="16" spans="1:5" ht="30" customHeight="1">
      <c r="A16" s="134" t="s">
        <v>6</v>
      </c>
      <c r="B16" s="135">
        <f>SUM(B10:B14)-B15</f>
        <v>6209224807</v>
      </c>
      <c r="C16" s="136">
        <f>SUM(C10:C14)-C15</f>
        <v>2284816450.77</v>
      </c>
    </row>
    <row r="20" spans="5:5">
      <c r="E20" s="40"/>
    </row>
  </sheetData>
  <customSheetViews>
    <customSheetView guid="{081D88C9-6065-440D-B192-BCFDA813C1F0}">
      <selection activeCell="I21" sqref="I21"/>
      <pageMargins left="0.7" right="0.7" top="0.78740157499999996" bottom="0.78740157499999996" header="0.3" footer="0.3"/>
      <pageSetup paperSize="9" orientation="portrait" verticalDpi="0" r:id="rId1"/>
    </customSheetView>
  </customSheetViews>
  <mergeCells count="1">
    <mergeCell ref="A1:C1"/>
  </mergeCells>
  <hyperlinks>
    <hyperlink ref="A4" location="'Feed-in by energy sources'!A1" display="Remuneratiorn of feed-in" xr:uid="{00000000-0004-0000-0100-000000000000}"/>
    <hyperlink ref="A5" location="'Market premium model'!A1" display="+ Market premium model" xr:uid="{00000000-0004-0000-0100-000001000000}"/>
    <hyperlink ref="A6" location="'Tenant electricity surcharge'!A1" display="+ Tenant electricity surcharge" xr:uid="{00000000-0004-0000-0100-000002000000}"/>
    <hyperlink ref="A7" location="'Tenant electricity surcharge'!A1" display="+ Flexibility funding" xr:uid="{00000000-0004-0000-0100-000003000000}"/>
    <hyperlink ref="A9" location="'Avoided grid use charges'!A1" display="- Avoided grid use charges" xr:uid="{00000000-0004-0000-0100-000004000000}"/>
    <hyperlink ref="A15" location="'Feed-in subs.corrections'!A1" display="'- Subsequent corrections pursuant to Section 62 EEG 2021 - Avoided grid use charges" xr:uid="{00000000-0004-0000-0100-000005000000}"/>
    <hyperlink ref="A11" location="'Feed-in subs.corrections'!A1" display="'+ Subsequent correction pursuant to Section 62 EEG 2021 - Remuneration of feed-in" xr:uid="{00000000-0004-0000-0100-000006000000}"/>
    <hyperlink ref="A12" location="'Feed-in subs.corrections'!A1" display="'+ Subsequent correction pursuant to Section 62 EEG 2021 - Market premium model" xr:uid="{00000000-0004-0000-0100-000007000000}"/>
    <hyperlink ref="A13" location="'Feed-in subs.corrections'!A1" display="'+ Subsequent correction pursuant to Section 62 EEG 2021 - Tenant electricity surcharge" xr:uid="{00000000-0004-0000-0100-000008000000}"/>
    <hyperlink ref="A14" location="'Feed-in subs.corrections'!A1" display="'+ Subsequent correction pursuant to Section 62 EEG 2021 - Flexibility funding" xr:uid="{00000000-0004-0000-0100-000009000000}"/>
    <hyperlink ref="A8" location="'Municipal participation'!A1" display="'+ Municipal participation" xr:uid="{8B9B2D93-E139-4755-8871-9BB4068513F4}"/>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12"/>
  <sheetViews>
    <sheetView workbookViewId="0">
      <selection activeCell="C36" sqref="C36"/>
    </sheetView>
  </sheetViews>
  <sheetFormatPr baseColWidth="10" defaultRowHeight="15"/>
  <cols>
    <col min="1" max="3" width="31.21875" customWidth="1"/>
    <col min="4" max="4" width="10.77734375" customWidth="1"/>
  </cols>
  <sheetData>
    <row r="1" spans="1:4" s="7" customFormat="1" ht="23.25">
      <c r="A1" s="191" t="s">
        <v>11</v>
      </c>
      <c r="B1" s="192"/>
      <c r="C1" s="193"/>
    </row>
    <row r="2" spans="1:4">
      <c r="A2" s="44" t="s">
        <v>10</v>
      </c>
      <c r="B2" s="15"/>
      <c r="C2" s="16"/>
    </row>
    <row r="3" spans="1:4">
      <c r="A3" s="114" t="s">
        <v>7</v>
      </c>
      <c r="B3" s="115" t="s">
        <v>8</v>
      </c>
      <c r="C3" s="116" t="s">
        <v>9</v>
      </c>
    </row>
    <row r="4" spans="1:4">
      <c r="A4" s="12" t="s">
        <v>0</v>
      </c>
      <c r="B4" s="84">
        <v>414816815</v>
      </c>
      <c r="C4" s="93">
        <v>46482055.159999996</v>
      </c>
    </row>
    <row r="5" spans="1:4">
      <c r="A5" s="12" t="s">
        <v>1</v>
      </c>
      <c r="B5" s="84">
        <v>12196296</v>
      </c>
      <c r="C5" s="93">
        <v>941145.15</v>
      </c>
    </row>
    <row r="6" spans="1:4">
      <c r="A6" s="12" t="s">
        <v>2</v>
      </c>
      <c r="B6" s="84">
        <v>767326730</v>
      </c>
      <c r="C6" s="93">
        <v>164155439.91999999</v>
      </c>
    </row>
    <row r="7" spans="1:4">
      <c r="A7" s="3" t="s">
        <v>3</v>
      </c>
      <c r="B7" s="84">
        <v>739770</v>
      </c>
      <c r="C7" s="93">
        <v>147954</v>
      </c>
    </row>
    <row r="8" spans="1:4">
      <c r="A8" s="12" t="s">
        <v>4</v>
      </c>
      <c r="B8" s="84">
        <v>140099345</v>
      </c>
      <c r="C8" s="93">
        <v>11618399.74</v>
      </c>
    </row>
    <row r="9" spans="1:4">
      <c r="A9" s="117" t="s">
        <v>5</v>
      </c>
      <c r="B9" s="84">
        <v>4835205982</v>
      </c>
      <c r="C9" s="93">
        <v>1570811725.1800001</v>
      </c>
    </row>
    <row r="10" spans="1:4">
      <c r="A10" s="14" t="s">
        <v>6</v>
      </c>
      <c r="B10" s="106">
        <f>SUM(B4:B9)</f>
        <v>6170384938</v>
      </c>
      <c r="C10" s="107">
        <f>SUM(C4:C9)</f>
        <v>1794156719.1500001</v>
      </c>
      <c r="D10" s="9"/>
    </row>
    <row r="12" spans="1:4">
      <c r="B12" s="11"/>
    </row>
  </sheetData>
  <customSheetViews>
    <customSheetView guid="{081D88C9-6065-440D-B192-BCFDA813C1F0}">
      <selection activeCell="I8" sqref="I8"/>
      <pageMargins left="0.7" right="0.7" top="0.78740157499999996" bottom="0.78740157499999996" header="0.3" footer="0.3"/>
      <pageSetup paperSize="9" orientation="portrait" verticalDpi="0" r:id="rId1"/>
    </customSheetView>
  </customSheetViews>
  <mergeCells count="1">
    <mergeCell ref="A1:C1"/>
  </mergeCells>
  <pageMargins left="0.7" right="0.7" top="0.78740157499999996" bottom="0.78740157499999996"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E14"/>
  <sheetViews>
    <sheetView workbookViewId="0">
      <selection activeCell="B4" sqref="B4:D9"/>
    </sheetView>
  </sheetViews>
  <sheetFormatPr baseColWidth="10" defaultRowHeight="15"/>
  <cols>
    <col min="1" max="3" width="34.21875" customWidth="1"/>
    <col min="4" max="4" width="32.5546875" customWidth="1"/>
    <col min="5" max="5" width="10.77734375" customWidth="1"/>
  </cols>
  <sheetData>
    <row r="1" spans="1:5" ht="23.25">
      <c r="A1" s="191" t="s">
        <v>11</v>
      </c>
      <c r="B1" s="192"/>
      <c r="C1" s="192"/>
      <c r="D1" s="193"/>
    </row>
    <row r="2" spans="1:5">
      <c r="A2" s="39" t="s">
        <v>12</v>
      </c>
      <c r="B2" s="18"/>
      <c r="C2" s="18"/>
      <c r="D2" s="21"/>
    </row>
    <row r="3" spans="1:5" ht="36.75" customHeight="1">
      <c r="A3" s="118" t="s">
        <v>17</v>
      </c>
      <c r="B3" s="119" t="s">
        <v>14</v>
      </c>
      <c r="C3" s="119" t="s">
        <v>13</v>
      </c>
      <c r="D3" s="120" t="s">
        <v>24</v>
      </c>
    </row>
    <row r="4" spans="1:5">
      <c r="A4" s="17" t="s">
        <v>0</v>
      </c>
      <c r="B4" s="92">
        <v>14133324.859999999</v>
      </c>
      <c r="C4" s="11">
        <v>821262263</v>
      </c>
      <c r="D4" s="108">
        <v>129851287</v>
      </c>
    </row>
    <row r="5" spans="1:5">
      <c r="A5" s="17" t="s">
        <v>15</v>
      </c>
      <c r="B5" s="92">
        <v>30826.75</v>
      </c>
      <c r="C5" s="11">
        <v>2185555</v>
      </c>
      <c r="D5" s="4">
        <v>6096234</v>
      </c>
    </row>
    <row r="6" spans="1:5">
      <c r="A6" s="17" t="s">
        <v>2</v>
      </c>
      <c r="B6" s="92">
        <v>326608844.63999999</v>
      </c>
      <c r="C6" s="11">
        <v>3390723183</v>
      </c>
      <c r="D6" s="4">
        <v>55285805</v>
      </c>
    </row>
    <row r="7" spans="1:5">
      <c r="A7" s="17" t="s">
        <v>3</v>
      </c>
      <c r="B7" s="91">
        <v>0</v>
      </c>
      <c r="C7" s="91">
        <v>0</v>
      </c>
      <c r="D7" s="4">
        <v>0</v>
      </c>
    </row>
    <row r="8" spans="1:5">
      <c r="A8" s="17" t="s">
        <v>16</v>
      </c>
      <c r="B8" s="92">
        <v>61584551.710000001</v>
      </c>
      <c r="C8" s="11">
        <v>2472160580</v>
      </c>
      <c r="D8" s="108">
        <v>33071921</v>
      </c>
    </row>
    <row r="9" spans="1:5">
      <c r="A9" s="121" t="s">
        <v>5</v>
      </c>
      <c r="B9" s="92">
        <v>89880065.840000004</v>
      </c>
      <c r="C9" s="11">
        <v>963675859</v>
      </c>
      <c r="D9" s="108">
        <v>2191028</v>
      </c>
    </row>
    <row r="10" spans="1:5">
      <c r="A10" s="22" t="s">
        <v>6</v>
      </c>
      <c r="B10" s="109">
        <f>SUM(B4:B9)</f>
        <v>492237613.79999995</v>
      </c>
      <c r="C10" s="110">
        <f>SUM(C4:C9)</f>
        <v>7650007440</v>
      </c>
      <c r="D10" s="111">
        <f>SUM(D4:D9)</f>
        <v>226496275</v>
      </c>
    </row>
    <row r="14" spans="1:5">
      <c r="E14" s="20"/>
    </row>
  </sheetData>
  <customSheetViews>
    <customSheetView guid="{081D88C9-6065-440D-B192-BCFDA813C1F0}">
      <selection activeCell="I26" sqref="I26"/>
      <pageMargins left="0.7" right="0.7" top="0.78740157499999996" bottom="0.78740157499999996" header="0.3" footer="0.3"/>
      <pageSetup paperSize="9" orientation="portrait" r:id="rId1"/>
    </customSheetView>
  </customSheetViews>
  <mergeCells count="1">
    <mergeCell ref="A1:D1"/>
  </mergeCells>
  <pageMargins left="0.7" right="0.7" top="0.78740157499999996" bottom="0.78740157499999996"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C4"/>
  <sheetViews>
    <sheetView workbookViewId="0">
      <selection activeCell="C36" sqref="C36"/>
    </sheetView>
  </sheetViews>
  <sheetFormatPr baseColWidth="10" defaultRowHeight="15"/>
  <cols>
    <col min="1" max="3" width="33.5546875" customWidth="1"/>
  </cols>
  <sheetData>
    <row r="1" spans="1:3" ht="23.25">
      <c r="A1" s="113" t="s">
        <v>11</v>
      </c>
      <c r="B1" s="122"/>
      <c r="C1" s="123"/>
    </row>
    <row r="2" spans="1:3">
      <c r="A2" s="46" t="s">
        <v>37</v>
      </c>
      <c r="B2" s="60"/>
      <c r="C2" s="47"/>
    </row>
    <row r="3" spans="1:3">
      <c r="A3" s="124"/>
      <c r="B3" s="125" t="s">
        <v>8</v>
      </c>
      <c r="C3" s="126" t="s">
        <v>9</v>
      </c>
    </row>
    <row r="4" spans="1:3">
      <c r="A4" s="61" t="s">
        <v>37</v>
      </c>
      <c r="B4" s="87">
        <v>1470587</v>
      </c>
      <c r="C4" s="88">
        <v>31843.22</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M4"/>
  <sheetViews>
    <sheetView workbookViewId="0">
      <selection activeCell="B22" sqref="B22"/>
    </sheetView>
  </sheetViews>
  <sheetFormatPr baseColWidth="10" defaultRowHeight="15"/>
  <cols>
    <col min="1" max="1" width="31.21875" customWidth="1"/>
    <col min="2" max="2" width="38.109375" customWidth="1"/>
    <col min="3" max="3" width="10.77734375" customWidth="1"/>
  </cols>
  <sheetData>
    <row r="1" spans="1:13" ht="23.25">
      <c r="A1" s="196" t="s">
        <v>11</v>
      </c>
      <c r="B1" s="197"/>
      <c r="C1" s="7"/>
      <c r="D1" s="7"/>
    </row>
    <row r="2" spans="1:13">
      <c r="A2" s="194" t="s">
        <v>18</v>
      </c>
      <c r="B2" s="195"/>
    </row>
    <row r="3" spans="1:13">
      <c r="A3" s="124"/>
      <c r="B3" s="127" t="s">
        <v>25</v>
      </c>
      <c r="M3" s="7"/>
    </row>
    <row r="4" spans="1:13" ht="30">
      <c r="A4" s="25" t="s">
        <v>19</v>
      </c>
      <c r="B4" s="88">
        <v>22978382.84</v>
      </c>
      <c r="E4" s="24"/>
    </row>
  </sheetData>
  <customSheetViews>
    <customSheetView guid="{081D88C9-6065-440D-B192-BCFDA813C1F0}">
      <selection activeCell="H20" sqref="H20"/>
      <pageMargins left="0.7" right="0.7" top="0.78740157499999996" bottom="0.78740157499999996" header="0.3" footer="0.3"/>
    </customSheetView>
  </customSheetViews>
  <mergeCells count="2">
    <mergeCell ref="A2:B2"/>
    <mergeCell ref="A1:B1"/>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3698B-7DCC-48EB-8737-F3795D2637CA}">
  <sheetPr>
    <tabColor theme="9"/>
  </sheetPr>
  <dimension ref="A1:B6"/>
  <sheetViews>
    <sheetView workbookViewId="0">
      <selection activeCell="F15" sqref="F15"/>
    </sheetView>
  </sheetViews>
  <sheetFormatPr baseColWidth="10" defaultRowHeight="15"/>
  <cols>
    <col min="1" max="1" width="31.21875" style="91" customWidth="1"/>
    <col min="2" max="2" width="38.109375" style="91" customWidth="1"/>
    <col min="3" max="16384" width="11.5546875" style="91"/>
  </cols>
  <sheetData>
    <row r="1" spans="1:2" ht="23.25">
      <c r="A1" s="196" t="s">
        <v>11</v>
      </c>
      <c r="B1" s="197"/>
    </row>
    <row r="2" spans="1:2">
      <c r="A2" s="194" t="s">
        <v>124</v>
      </c>
      <c r="B2" s="195"/>
    </row>
    <row r="3" spans="1:2">
      <c r="A3" s="124"/>
      <c r="B3" s="127" t="s">
        <v>25</v>
      </c>
    </row>
    <row r="4" spans="1:2">
      <c r="A4" s="189" t="s">
        <v>125</v>
      </c>
      <c r="B4" s="190">
        <v>0</v>
      </c>
    </row>
    <row r="5" spans="1:2">
      <c r="A5" s="25" t="s">
        <v>126</v>
      </c>
      <c r="B5" s="88">
        <v>0</v>
      </c>
    </row>
    <row r="6" spans="1:2">
      <c r="A6" s="188" t="s">
        <v>6</v>
      </c>
      <c r="B6" s="90">
        <f>SUM(B4:B5)</f>
        <v>0</v>
      </c>
    </row>
  </sheetData>
  <mergeCells count="2">
    <mergeCell ref="A1:B1"/>
    <mergeCell ref="A2:B2"/>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J8"/>
  <sheetViews>
    <sheetView workbookViewId="0">
      <selection activeCell="E24" sqref="E24"/>
    </sheetView>
  </sheetViews>
  <sheetFormatPr baseColWidth="10" defaultRowHeight="15"/>
  <cols>
    <col min="1" max="2" width="31.21875" customWidth="1"/>
  </cols>
  <sheetData>
    <row r="1" spans="1:10" ht="23.25">
      <c r="A1" s="191" t="s">
        <v>11</v>
      </c>
      <c r="B1" s="193"/>
    </row>
    <row r="2" spans="1:10">
      <c r="A2" s="2" t="s">
        <v>21</v>
      </c>
      <c r="B2" s="5"/>
    </row>
    <row r="3" spans="1:10">
      <c r="A3" s="128" t="s">
        <v>7</v>
      </c>
      <c r="B3" s="126" t="s">
        <v>20</v>
      </c>
    </row>
    <row r="4" spans="1:10">
      <c r="A4" t="s">
        <v>0</v>
      </c>
      <c r="B4" s="93">
        <v>7896746.6299999999</v>
      </c>
    </row>
    <row r="5" spans="1:10">
      <c r="A5" s="17" t="s">
        <v>15</v>
      </c>
      <c r="B5" s="93">
        <v>96204.53</v>
      </c>
    </row>
    <row r="6" spans="1:10">
      <c r="A6" s="17" t="s">
        <v>2</v>
      </c>
      <c r="B6" s="93">
        <v>29968572.5</v>
      </c>
    </row>
    <row r="7" spans="1:10">
      <c r="A7" s="103" t="s">
        <v>3</v>
      </c>
      <c r="B7" s="112">
        <v>887.72</v>
      </c>
      <c r="E7" s="7"/>
      <c r="F7" s="7"/>
      <c r="G7" s="7"/>
      <c r="H7" s="7"/>
      <c r="I7" s="7"/>
      <c r="J7" s="7"/>
    </row>
    <row r="8" spans="1:10">
      <c r="A8" s="22" t="s">
        <v>6</v>
      </c>
      <c r="B8" s="90">
        <f>SUM(B4:B7)</f>
        <v>37962411.379999995</v>
      </c>
    </row>
  </sheetData>
  <customSheetViews>
    <customSheetView guid="{081D88C9-6065-440D-B192-BCFDA813C1F0}">
      <selection activeCell="E7" sqref="E7"/>
      <pageMargins left="0.7" right="0.7" top="0.78740157499999996" bottom="0.78740157499999996" header="0.3" footer="0.3"/>
      <pageSetup paperSize="9" orientation="portrait" verticalDpi="0" r:id="rId1"/>
    </customSheetView>
  </customSheetViews>
  <mergeCells count="1">
    <mergeCell ref="A1:B1"/>
  </mergeCells>
  <pageMargins left="0.7" right="0.7" top="0.78740157499999996" bottom="0.78740157499999996" header="0.3" footer="0.3"/>
  <pageSetup paperSize="9"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C10"/>
  <sheetViews>
    <sheetView workbookViewId="0">
      <selection activeCell="C20" sqref="C20"/>
    </sheetView>
  </sheetViews>
  <sheetFormatPr baseColWidth="10" defaultRowHeight="15"/>
  <cols>
    <col min="1" max="2" width="31.21875" customWidth="1"/>
    <col min="3" max="3" width="66" customWidth="1"/>
  </cols>
  <sheetData>
    <row r="1" spans="1:3" ht="23.25">
      <c r="A1" s="191" t="s">
        <v>11</v>
      </c>
      <c r="B1" s="192"/>
      <c r="C1" s="193"/>
    </row>
    <row r="2" spans="1:3">
      <c r="A2" s="198" t="s">
        <v>22</v>
      </c>
      <c r="B2" s="199"/>
      <c r="C2" s="200"/>
    </row>
    <row r="3" spans="1:3" ht="15" customHeight="1">
      <c r="A3" s="74" t="s">
        <v>82</v>
      </c>
      <c r="B3" s="48"/>
      <c r="C3" s="75"/>
    </row>
    <row r="4" spans="1:3">
      <c r="A4" s="128"/>
      <c r="B4" s="125" t="s">
        <v>8</v>
      </c>
      <c r="C4" s="126" t="s">
        <v>38</v>
      </c>
    </row>
    <row r="5" spans="1:3">
      <c r="A5" s="28" t="s">
        <v>56</v>
      </c>
      <c r="B5" s="165">
        <v>38839869</v>
      </c>
      <c r="C5" s="80">
        <v>8802474.5099999998</v>
      </c>
    </row>
    <row r="6" spans="1:3">
      <c r="A6" s="129" t="s">
        <v>60</v>
      </c>
      <c r="B6" s="78"/>
      <c r="C6" s="80">
        <v>4307043.1500000004</v>
      </c>
    </row>
    <row r="7" spans="1:3" s="89" customFormat="1">
      <c r="A7" s="129" t="s">
        <v>53</v>
      </c>
      <c r="B7" s="91"/>
      <c r="C7" s="6">
        <v>2234.1799999999998</v>
      </c>
    </row>
    <row r="8" spans="1:3" ht="30">
      <c r="A8" s="129" t="s">
        <v>61</v>
      </c>
      <c r="B8" s="78"/>
      <c r="C8" s="80">
        <v>382539.4</v>
      </c>
    </row>
    <row r="9" spans="1:3">
      <c r="A9" s="130" t="s">
        <v>55</v>
      </c>
      <c r="B9" s="166"/>
      <c r="C9" s="167">
        <v>119988.1</v>
      </c>
    </row>
    <row r="10" spans="1:3">
      <c r="A10" s="26" t="s">
        <v>6</v>
      </c>
      <c r="B10" s="95">
        <f>SUM(B5:B9)</f>
        <v>38839869</v>
      </c>
      <c r="C10" s="96">
        <f>SUM(C5:C8)-C9</f>
        <v>13374303.140000001</v>
      </c>
    </row>
  </sheetData>
  <customSheetViews>
    <customSheetView guid="{081D88C9-6065-440D-B192-BCFDA813C1F0}">
      <selection activeCell="A3" sqref="A3"/>
      <pageMargins left="0.7" right="0.7" top="0.78740157499999996" bottom="0.78740157499999996" header="0.3" footer="0.3"/>
      <pageSetup paperSize="9" orientation="portrait" verticalDpi="0" r:id="rId1"/>
    </customSheetView>
  </customSheetViews>
  <mergeCells count="2">
    <mergeCell ref="A2:C2"/>
    <mergeCell ref="A1:C1"/>
  </mergeCells>
  <pageMargins left="0.7" right="0.7" top="0.78740157499999996" bottom="0.78740157499999996"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Overview</vt:lpstr>
      <vt:lpstr>Feed-in of renewable energy</vt:lpstr>
      <vt:lpstr>Feed-in by energy sources</vt:lpstr>
      <vt:lpstr>Market premium model</vt:lpstr>
      <vt:lpstr>Tenant electricity surcharge</vt:lpstr>
      <vt:lpstr>Flexibility funding</vt:lpstr>
      <vt:lpstr>Municipal participation</vt:lpstr>
      <vt:lpstr>Avoided grid use charges</vt:lpstr>
      <vt:lpstr>Feed-in subs.corrections</vt:lpstr>
      <vt:lpstr>EEG levy overview</vt:lpstr>
      <vt:lpstr>EEG levy</vt:lpstr>
      <vt:lpstr>EEG levy corrections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Ortlieb Felicitas</dc:creator>
  <cp:lastModifiedBy>Härle Lukas</cp:lastModifiedBy>
  <dcterms:created xsi:type="dcterms:W3CDTF">2015-09-26T09:36:23Z</dcterms:created>
  <dcterms:modified xsi:type="dcterms:W3CDTF">2022-10-26T13:43:58Z</dcterms:modified>
</cp:coreProperties>
</file>